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<sst xmlns="http://schemas.openxmlformats.org/spreadsheetml/2006/main" count="948" uniqueCount="420">
  <si>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</si>
  <si>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</si>
  <si>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</si>
  <si>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</si>
  <si>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</si>
  <si>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</si>
  <si>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</si>
  <si>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</si>
  <si>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</si>
  <si>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</si>
  <si>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</si>
  <si>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</si>
  <si>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</si>
  <si>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</si>
  <si>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</si>
  <si>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</si>
  <si>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</si>
  <si>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</si>
  <si>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</si>
  <si>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</si>
  <si>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</si>
  <si>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</si>
  <si>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</si>
  <si>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Karlovy Vary</t>
  </si>
  <si>
    <t>00254657</t>
  </si>
  <si>
    <t>a89bwi8</t>
  </si>
  <si>
    <t>Karlovarský kraj</t>
  </si>
  <si>
    <t>6/2026</t>
  </si>
  <si>
    <t>Nařízení</t>
  </si>
  <si>
    <t>o záměru zadat zpracování lesních hospodářských osnov pro zařizovací obvod Teplá</t>
  </si>
  <si>
    <t>2026-05-01</t>
  </si>
  <si>
    <t>Běžný</t>
  </si>
  <si>
    <t>lesní hospodářské osnovy</t>
  </si>
  <si>
    <t>zákon č. 289/1995 Sb., lesní zákon - § 25 odst. 2</t>
  </si>
  <si>
    <t>1680899449</t>
  </si>
  <si>
    <t>5/2026</t>
  </si>
  <si>
    <t>o záměru zadat zpracování lesních hospodářských osnov pro zařizovací obvod Valeč</t>
  </si>
  <si>
    <t>1680896889</t>
  </si>
  <si>
    <t>4/2026</t>
  </si>
  <si>
    <t>Obecně závazná vyhláška</t>
  </si>
  <si>
    <t xml:space="preserve">o zákazu odpalování pyrotechnických výrobků a jejich užívání k provádění ohňostrojných prací nebo ohňostrojů </t>
  </si>
  <si>
    <t>2026-04-17</t>
  </si>
  <si>
    <t>pyrotechnické výrobky</t>
  </si>
  <si>
    <t>zákon č. 206/2015 Sb., zákon o pyrotechnice - § 35c</t>
  </si>
  <si>
    <t>1674179664</t>
  </si>
  <si>
    <t>3/2026</t>
  </si>
  <si>
    <t>kterou se mění a doplňuje obecně závazná vyhláška č. 6/2023, o ochraně nočního klidu a regulaci hlučných činností</t>
  </si>
  <si>
    <t>noční klid</t>
  </si>
  <si>
    <t>zákon č. 251/2016 Sb., o některých přestupcích - § 5 odst. 7</t>
  </si>
  <si>
    <t>6/2023: Obecně závazná vyhláška statutárního města Karlovy Vary, o ochraně nočního klidu a regulaci hlučných činností</t>
  </si>
  <si>
    <t>1674163387</t>
  </si>
  <si>
    <t>2/2026</t>
  </si>
  <si>
    <t>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 místními podmínkami pravidla provozu na stanovištích taxislužby zřízených na místních komunikacích ve vlastnictví statutárního města Karlovy Vary</t>
  </si>
  <si>
    <t xml:space="preserve">taxislužba - stanoviště vozidel </t>
  </si>
  <si>
    <t>zákon č. 111/1994 Sb., o silniční dopravě - § 21b odst. 1</t>
  </si>
  <si>
    <t>5/2015: Obecně závazná vyhláška Statutárního města Karlovy Vary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</si>
  <si>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3/2016: Obecně závazná vyhláška Statutárního města Karlovy Vary č. 3/2016,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14/2019: Obecně závazná vyhláška Statutárního města Karlovy Vary č. 14/2019,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10/2022: Obecně závazná vyhláška Statutárního města Karlovy Vary č. 10/2022,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</si>
  <si>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1674146628</t>
  </si>
  <si>
    <t>1/2026</t>
  </si>
  <si>
    <t>kterým se vydává tržní řád</t>
  </si>
  <si>
    <t>2026-02-10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</si>
  <si>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</si>
  <si>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</si>
  <si>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7/2023: Nařízení statutárního města Karlovy Vary, kterým se vydává tržní řád; 2/2024: Nařízení, kterým se mění nařízení č. 7/2023, kterým se vydává tržní řád</t>
  </si>
  <si>
    <t>1640551754</t>
  </si>
  <si>
    <t>9/2025</t>
  </si>
  <si>
    <t>o regulaci provozování hazardních her</t>
  </si>
  <si>
    <t>2026-01-02</t>
  </si>
  <si>
    <t>hazardní hry</t>
  </si>
  <si>
    <t>zákon č. 186/2016 Sb., o hazardních hrách - § 12 odst. 1</t>
  </si>
  <si>
    <t>5/2022: Obecně závazná vyhláška statutárního města Karlovy Vary č. 5/2022, o regulaci provozování hazardních her</t>
  </si>
  <si>
    <t>1623490568</t>
  </si>
  <si>
    <t>8/2025</t>
  </si>
  <si>
    <t>kterým se mění a doplňuje nařízení č. 1/2025, kterým se vymezují místní komunikace nebo jejich určené úseky, které lze užít ke stání vozidla jen za cenu sjednanou</t>
  </si>
  <si>
    <t>2026-02-01</t>
  </si>
  <si>
    <t xml:space="preserve">pozemní komunikace - zpoplatnění stání a odstavení </t>
  </si>
  <si>
    <t xml:space="preserve">zákon č. 13/1997 Sb., o pozemních komunikacích - § 23 odst. 1 </t>
  </si>
  <si>
    <t xml:space="preserve">1/2025: kterým se vymezují místní komunikace nebo jejich určené úseky, které lze užít ke stání vozidla jen za cenu sjednanou  </t>
  </si>
  <si>
    <t>1614173083</t>
  </si>
  <si>
    <t>7/2025</t>
  </si>
  <si>
    <t>kterým se vymezují úseky místních komunikací, chodníků, stezek pro pěší a cyklostezek na území statutárního města Karlovy Vary, na kterých se pro jejich malý dopravní význam nezajišťuje sjízdnost a schůdnost zmírňováním závad vznikajících povětrnostními vlivy a podmínkami v zimních situacích</t>
  </si>
  <si>
    <t>2025-10-11</t>
  </si>
  <si>
    <t>pozemní komunikace - vyznačení neudržovaných úseků</t>
  </si>
  <si>
    <t xml:space="preserve">zákon č. 13/1997 Sb., o pozemních komunikacích - § 27 odst. 5 </t>
  </si>
  <si>
    <t>7/2009: o vymezených úsecích místních komunikací a chodníků, na kterých se pro jejich malý dopravní význam  nezajišťuje sjízdnost a schůdnost odstraňováním sněhu a náledí, na území města Karlovy Vary (v zimě neudržované komunikace)</t>
  </si>
  <si>
    <t>1583856631</t>
  </si>
  <si>
    <t>6/2025</t>
  </si>
  <si>
    <t>2025-07-04</t>
  </si>
  <si>
    <t>1541294563</t>
  </si>
  <si>
    <t>5/2025</t>
  </si>
  <si>
    <t>o místním poplatku ze psů</t>
  </si>
  <si>
    <t>místní poplatek ze psů</t>
  </si>
  <si>
    <t>zákon č. 565/1990 Sb., o místních poplatcích - § 14 - ze psů</t>
  </si>
  <si>
    <t>11/2019: o místním poplatku ze psů</t>
  </si>
  <si>
    <t>1541205496</t>
  </si>
  <si>
    <t>4/2025</t>
  </si>
  <si>
    <t>2025-07-02</t>
  </si>
  <si>
    <t>1539886619</t>
  </si>
  <si>
    <t>3/2025</t>
  </si>
  <si>
    <t xml:space="preserve">o pravidlech pohybu psů na území statutárního města Karlovy Vary </t>
  </si>
  <si>
    <t>2025-05-01</t>
  </si>
  <si>
    <t>pohyb psů</t>
  </si>
  <si>
    <t>zákon č. 246/1992 Sb., na ochranu zvířat proti týrání - § 24 odst. 2</t>
  </si>
  <si>
    <t xml:space="preserve">3/2023: Obecně závazná vyhláška statutárního města Karlovy Vary o pravidlech pohybu psů na území statutárního města Karlovy Vary </t>
  </si>
  <si>
    <t>1508497862</t>
  </si>
  <si>
    <t>2/2025</t>
  </si>
  <si>
    <t>k zajištění udržování čistoty ulic a jiných veřejných prostranství,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</si>
  <si>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</si>
  <si>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</si>
  <si>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7/2015: k zajištění udržování čistoty ulic a jiných veřejných prostranství, k ochraně životního prostředí, zeleně v zástavbě, ostatní veřejné zeleně a k ochraně zdraví osob na dětských hřištích a sportovištích</t>
  </si>
  <si>
    <t>1508492871</t>
  </si>
  <si>
    <t>1/2025</t>
  </si>
  <si>
    <t xml:space="preserve">kterým se vymezují místní komunikace nebo jejich určené úseky, které lze užít ke stání vozidla jen za cenu sjednanou  </t>
  </si>
  <si>
    <t>2025-07-01</t>
  </si>
  <si>
    <t xml:space="preserve">4/2023: Nařízení statutárního města Karlovy Vary, kterým se vymezují místní komunikace nebo jejich určené úseky, které lze užít ke stání vozidla jen za cenu sjednanou </t>
  </si>
  <si>
    <t>4/2025: kterým se mění a doplňuje nařízení č. 1/2025, kterým se vymezují místní komunikace nebo jejich určené úseky, které lze užít ke stání vozidla jen za cenu sjednanou; 4/2025: kterým se mění a doplňuje nařízení č. 1/2025, kterým se vymezují místní komunikace nebo jejich určené úseky, které lze užít ke stání vozidla jen za cenu sjednanou; 8/2025: kterým se mění a doplňuje nařízení č. 1/2025, kterým se vymezují místní komunikace nebo jejich určené úseky, které lze užít ke stání vozidla jen za cenu sjednanou</t>
  </si>
  <si>
    <t>1481573747</t>
  </si>
  <si>
    <t>11/2020</t>
  </si>
  <si>
    <t>o místním poplatku za užívání veřejného prostranství, kterou se mění a doplňuje obecně závazná vyhláška č. 10/2019</t>
  </si>
  <si>
    <t>2021-01-01</t>
  </si>
  <si>
    <t>Dle přechodného ustanovení</t>
  </si>
  <si>
    <t>místní poplatek za užívání veřejného prostranství</t>
  </si>
  <si>
    <t>zákon č. 565/1990 Sb., o místních poplatcích - § 14 - za užívání veřejného prostranství</t>
  </si>
  <si>
    <t>10/2019: o místním poplatku za užívání veřejného prostranství</t>
  </si>
  <si>
    <t>4/2024: o místním poplatku za užívání veřejného prostranství</t>
  </si>
  <si>
    <t>1458233700</t>
  </si>
  <si>
    <t>5/2024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</si>
  <si>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</si>
  <si>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</si>
  <si>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</si>
  <si>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</si>
  <si>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9/2021: o místním poplatku za odkládání komunálního odpadu z nemovité věci</t>
  </si>
  <si>
    <t>1453653210</t>
  </si>
  <si>
    <t>4/2024</t>
  </si>
  <si>
    <t>o místním poplatku za užívání veřejného prostranství</t>
  </si>
  <si>
    <t>10/2019: o místním poplatku za užívání veřejného prostranství; 11/2020: o místním poplatku za užívání veřejného prostranství, kterou se mění a doplňuje obecně závazná vyhláška č. 10/2019</t>
  </si>
  <si>
    <t>1453645008</t>
  </si>
  <si>
    <t>9/2021</t>
  </si>
  <si>
    <t>2022-01-01</t>
  </si>
  <si>
    <t>5/2024: o místním poplatku za odkládání komunálního odpadu z nemovité věci</t>
  </si>
  <si>
    <t>1450550705</t>
  </si>
  <si>
    <t>7/2021</t>
  </si>
  <si>
    <t>o stanovení obecního systému odpadového hospodářství</t>
  </si>
  <si>
    <t>systém odpadového hospodářství</t>
  </si>
  <si>
    <t>zákon č. 541/2020 Sb., o odpadech - § 59 odst. 4</t>
  </si>
  <si>
    <t>1450548743</t>
  </si>
  <si>
    <t>1/2021</t>
  </si>
  <si>
    <t>o záměru zadat zpracování lesních hospodářských osnov - Žlutice</t>
  </si>
  <si>
    <t>2021-04-23</t>
  </si>
  <si>
    <t>1450545299</t>
  </si>
  <si>
    <t>10/2020</t>
  </si>
  <si>
    <t>o zákazu konzumace alkoholických nápojů na některých veřejných  prostranstvích na území statutárního města Karlovy Vary</t>
  </si>
  <si>
    <t>veřejný pořádek - konzumace alkoholu</t>
  </si>
  <si>
    <t>zákon č. 128/2000 Sb., o obcích - § 10 písm. a) - konzumace alkoholu</t>
  </si>
  <si>
    <t>1450543049</t>
  </si>
  <si>
    <t>6/2020</t>
  </si>
  <si>
    <t>o provozování pouliční umělecké veřejné produkce</t>
  </si>
  <si>
    <t>2020-09-30</t>
  </si>
  <si>
    <t>veřejný pořádek - pouliční produkce (busking)</t>
  </si>
  <si>
    <t>zákon č. 128/2000 Sb., o obcích - § 10 písm. a) - pouliční produkce</t>
  </si>
  <si>
    <t>1450539769</t>
  </si>
  <si>
    <t>3/2020</t>
  </si>
  <si>
    <t>o záměru zadat zpracování lesních hospodářských osnov - Plešivec</t>
  </si>
  <si>
    <t>2020-02-13</t>
  </si>
  <si>
    <t>1450535654</t>
  </si>
  <si>
    <t>2/2020</t>
  </si>
  <si>
    <t>o záměru zadat zpracování lesních hospodářských osnov - Nejdek</t>
  </si>
  <si>
    <t>1450528661</t>
  </si>
  <si>
    <t>11/2019</t>
  </si>
  <si>
    <t>2020-01-01</t>
  </si>
  <si>
    <t>5/2025: o místním poplatku ze psů</t>
  </si>
  <si>
    <t>1450523288</t>
  </si>
  <si>
    <t>10/2019</t>
  </si>
  <si>
    <t>2020-01-04</t>
  </si>
  <si>
    <t>11/2020: o místním poplatku za užívání veřejného prostranství, kterou se mění a doplňuje obecně závazná vyhláška č. 10/2019</t>
  </si>
  <si>
    <t>4/2024: o místním poplatku za užívání veřejného prostranství; 4/2024: o místním poplatku za užívání veřejného prostranství</t>
  </si>
  <si>
    <t>1446525393</t>
  </si>
  <si>
    <t>7/2019</t>
  </si>
  <si>
    <t>kterým se vymezují oblasti obce s časovým a druhovým omezením zásobování</t>
  </si>
  <si>
    <t>2019-12-20</t>
  </si>
  <si>
    <t>pozemní komunikace - omezení zásobování</t>
  </si>
  <si>
    <t xml:space="preserve">zákon č. 13/1997 Sb., o pozemních komunikacích - § 23 odst. 4 </t>
  </si>
  <si>
    <t>1446450962</t>
  </si>
  <si>
    <t>3/2018</t>
  </si>
  <si>
    <t>o zákazu žebrání na veřejných prostranstvích, za účelem zabezpečení místních záležitostí veřejného pořádku</t>
  </si>
  <si>
    <t>2018-06-09</t>
  </si>
  <si>
    <t>veřejný pořádek - žebrání</t>
  </si>
  <si>
    <t>zákon č. 128/2000 Sb., o obcích - § 10 písm. a) - žebrání</t>
  </si>
  <si>
    <t>1446446777</t>
  </si>
  <si>
    <t>2/2018</t>
  </si>
  <si>
    <t>o záměru zadat zpracování lesních hospodářských osnov - Lázeňské lesy Karlovy Vary</t>
  </si>
  <si>
    <t>2018-05-11</t>
  </si>
  <si>
    <t>1446443958</t>
  </si>
  <si>
    <t>2/2017</t>
  </si>
  <si>
    <t>kterou se stanoví školské obvody spádových mateřských škol zřízených Statutárním městem Karlovy Vary</t>
  </si>
  <si>
    <t>2017-04-01</t>
  </si>
  <si>
    <t>školské obvody - mateřské školy</t>
  </si>
  <si>
    <t>zákon č. 561/2004 Sb., školský zákon - § 179 odst. 3 a § 178 odst. 2 písm. b)</t>
  </si>
  <si>
    <t>1446441288</t>
  </si>
  <si>
    <t>7/2016</t>
  </si>
  <si>
    <t>kterým se vymezují místa na území statutárního města Karlovy Vary, kde je provozování osobního přepravníku se samovyvažovacím zařízením nebo obdobného technického zařízení (dále jen „osobní přepravník“) zakázáno</t>
  </si>
  <si>
    <t>2017-01-01</t>
  </si>
  <si>
    <t>pozemní komunikace - zákaz užívání osobního přepravníku</t>
  </si>
  <si>
    <t>zákon č. 361/2000 Sb., o silničním provozu - § 60a odst. 5</t>
  </si>
  <si>
    <t>1446438190</t>
  </si>
  <si>
    <t>7/2015</t>
  </si>
  <si>
    <t>k zajištění udržování čistoty ulic a jiných veřejných prostranství, k ochraně životního prostředí, zeleně v zástavbě, ostatní veřejné zeleně a k ochraně zdraví osob na dětských hřištích a sportovištích</t>
  </si>
  <si>
    <t>2015-10-09</t>
  </si>
  <si>
    <t>2/2025: k zajištění udržování čistoty ulic a jiných veřejných prostranství, k ochraně životního prostředí, zeleně v zástavbě a ostatní veřejné zeleně</t>
  </si>
  <si>
    <t>1446433578</t>
  </si>
  <si>
    <t>4/2015</t>
  </si>
  <si>
    <t>o záměru zadat zpracování lesních hospodářských osnov - Valeč</t>
  </si>
  <si>
    <t>2015-04-08</t>
  </si>
  <si>
    <t>1446427646</t>
  </si>
  <si>
    <t>3/2015</t>
  </si>
  <si>
    <t>o záměru zadat zpracování lesních hospodářských osnov - Teplá</t>
  </si>
  <si>
    <t>1446424816</t>
  </si>
  <si>
    <t>5/2012</t>
  </si>
  <si>
    <t>kterým se zakazuje šíření reklamy na veřejně přístupných místech mimo provozovnu</t>
  </si>
  <si>
    <t>2013-01-04</t>
  </si>
  <si>
    <t>reklama na veřejných místech</t>
  </si>
  <si>
    <t>zákon č. 40/1995 Sb., o regulaci reklamy - § 2 odst. 1 písm. d) a odst. 5</t>
  </si>
  <si>
    <t>1446416036</t>
  </si>
  <si>
    <t>7/2011</t>
  </si>
  <si>
    <t>o organizaci požární ochrany - Požární řád</t>
  </si>
  <si>
    <t>2011-12-30</t>
  </si>
  <si>
    <t>požární ochrana - požární řád</t>
  </si>
  <si>
    <t>zákon č. 133/1985 Sb., o požární ochraně - § 29 odst. 1 písm. o) bod 1</t>
  </si>
  <si>
    <t>1446412470</t>
  </si>
  <si>
    <t>7/2009</t>
  </si>
  <si>
    <t>o vymezených úsecích místních komunikací a chodníků, na kterých se pro jejich malý dopravní význam  nezajišťuje sjízdnost a schůdnost odstraňováním sněhu a náledí, na území města Karlovy Vary (v zimě neudržované komunikace)</t>
  </si>
  <si>
    <t>2009-11-01</t>
  </si>
  <si>
    <t>7/2025: kterým se vymezují úseky místních komunikací, chodníků, stezek pro pěší a cyklostezek na území statutárního města Karlovy Vary, na kterých se pro jejich malý dopravní význam nezajišťuje sjízdnost a schůdnost zmírňováním závad vznikajících povětrnostními vlivy a podmínkami v zimních situacích</t>
  </si>
  <si>
    <t>1446409608</t>
  </si>
  <si>
    <t>11/2007</t>
  </si>
  <si>
    <t>kterou se stanoví školské obvody základních škol zřízených Městem Karlovy Vary</t>
  </si>
  <si>
    <t>2007-08-31</t>
  </si>
  <si>
    <t>školské obvody - základní školy</t>
  </si>
  <si>
    <t>zákon č. 561/2004 Sb., školský zákon - § 178 odst. 2 písm. b)</t>
  </si>
  <si>
    <t>1446405082</t>
  </si>
  <si>
    <t>4/2007</t>
  </si>
  <si>
    <t>kterou se mění a doplňuje obecně závazná vyhláška města Karlovy Vary č. 2/2006, o Městské policii Karlovy Vary</t>
  </si>
  <si>
    <t>2007-02-15</t>
  </si>
  <si>
    <t>obecní policie</t>
  </si>
  <si>
    <t xml:space="preserve">zákon č. 553/1991 Sb., o obecní policii - § 1 odst. 1 </t>
  </si>
  <si>
    <t>2/2006: o Městské policii Karlovy Vary</t>
  </si>
  <si>
    <t>1446399012</t>
  </si>
  <si>
    <t>4/2006</t>
  </si>
  <si>
    <t>o městských symbolech a jejich užívání</t>
  </si>
  <si>
    <t>2006-05-15</t>
  </si>
  <si>
    <t>jiná</t>
  </si>
  <si>
    <t xml:space="preserve">ústavní zákon č. 1/1993 Sb., Ústava České republiky - čl. 104 odst. 3 </t>
  </si>
  <si>
    <t>1446395970</t>
  </si>
  <si>
    <t>2/2006</t>
  </si>
  <si>
    <t>o Městské policii Karlovy Vary</t>
  </si>
  <si>
    <t>2006-04-01</t>
  </si>
  <si>
    <t>4/2007: kterou se mění a doplňuje obecně závazná vyhláška města Karlovy Vary č. 2/2006, o Městské policii Karlovy Vary</t>
  </si>
  <si>
    <t>1446387612</t>
  </si>
  <si>
    <t>3/2024</t>
  </si>
  <si>
    <t>o stanovení koeficientů pro výpočet daně z nemovitých věcí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</si>
  <si>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</si>
  <si>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1; zákon č. 338/1992 Sb., o dani z nemovitých věcí - § 12 odst. 1 písm. a) bod 4</t>
  </si>
  <si>
    <t>1417050563</t>
  </si>
  <si>
    <t>2/2024</t>
  </si>
  <si>
    <t>Nařízení, kterým se mění nařízení č. 7/2023, kterým se vydává tržní řád</t>
  </si>
  <si>
    <t>2024-04-26</t>
  </si>
  <si>
    <t>regulace prodeje zboží a nabízení služeb - tržní řád</t>
  </si>
  <si>
    <t xml:space="preserve">zákon č. 455/1991 Sb., živnostenský zákon - § 18 odst. 1 </t>
  </si>
  <si>
    <t>7/2023: Nařízení statutárního města Karlovy Vary, kterým se vydává tržní řád</t>
  </si>
  <si>
    <t>1/2026: kterým se vydává tržní řád; 1/2026: kterým se vydává tržní řád</t>
  </si>
  <si>
    <t>1342137900</t>
  </si>
  <si>
    <t>1/2024</t>
  </si>
  <si>
    <t>Obecně závazná vyhláška o čestném občanství, o čestných poctách města a o Ceně města Karlovy Vary</t>
  </si>
  <si>
    <t>2024-01-19</t>
  </si>
  <si>
    <t>1293914149</t>
  </si>
  <si>
    <t>9/2023</t>
  </si>
  <si>
    <t>Nařízení, kterým se stanovují maximální ceny za nucené odtahy silničních vozidel, odstavených vozidel, vraků, odtahy silničních vozidel po dopravní nehodě a za služby parkoviště pro odtažená vozidla</t>
  </si>
  <si>
    <t>2023-12-12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</si>
  <si>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</si>
  <si>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</si>
  <si>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</si>
  <si>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</si>
  <si>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1277416038</t>
  </si>
  <si>
    <t>8/2023</t>
  </si>
  <si>
    <t>Obecně závazná vyhláška statutárního města Karlovy Vary, o místním poplatku z pobytu</t>
  </si>
  <si>
    <t>2024-01-01</t>
  </si>
  <si>
    <t>místní poplatek z pobytu</t>
  </si>
  <si>
    <t>zákon č. 565/1990 Sb., o místních poplatcích - § 14 - z pobytu</t>
  </si>
  <si>
    <t>6/2022: Obecně závazná vyhláška statutárního města Karlovy Vary č. 6/2022, o místním poplatku z pobytu</t>
  </si>
  <si>
    <t>1270362365</t>
  </si>
  <si>
    <t>7/2023</t>
  </si>
  <si>
    <t>Nařízení statutárního města Karlovy Vary, kterým se vydává tržní řád</t>
  </si>
  <si>
    <t>2023-11-01</t>
  </si>
  <si>
    <t>6/2019: Nařízení statutárního města Karlovy Vary č. 6/2019, kterým se vydává tržní řád; 1/2020: Nařízení statutárního města Karlovy Vary č.  1/2020,  kterým se mění a doplňuje nařízení č. 6/2019, kterým se vydává tržní řád; 4/2021: Nařízení statutárního města Karlovy Vary č. 4/2021,  kterým se mění a doplňuje nařízení č. 6/2019, kterým se vydává tržní řád, ve znění nařízení č. 1/2020; 8/2022: Nařízení statutárního města Karlovy Vary č. 8/2022,  kterým se mění a doplňuje nařízení č. 6/2019, kterým se vydává tržní řád, ve znění nařízení č. 1/2020 a č. 4/2021; 1/2023: Nařízení statutárního města Karlovy Vary, kterým se mění a doplňuje nařízení č. 6/2019, kterým se vydává tržní řád, ve znění nařízení č. 1/2020, č. 4/2021 a č. 8/2022</t>
  </si>
  <si>
    <t>2/2024: Nařízení, kterým se mění nařízení č. 7/2023, kterým se vydává tržní řád</t>
  </si>
  <si>
    <t>1255418817</t>
  </si>
  <si>
    <t>6/2023</t>
  </si>
  <si>
    <t>Obecně závazná vyhláška statutárního města Karlovy Vary, o ochraně nočního klidu a regulaci hlučných činností</t>
  </si>
  <si>
    <t>2023-07-14</t>
  </si>
  <si>
    <t>8/2021: Obecně závazná vyhláška statutárního města Karlovy Vary č. 8/2021, o ochraně nočního klidu a regulaci hlučných činností; 3/2022: Obecně závazná vyhláška statutárního města Karlovy Vary č. 3/2022, kterou se mění a doplňuje obecně závazná vyhláška č. 8/2021, o ochraně nočního klidu a regulaci hlučných činností; 2/2023: Obecně závazná vyhláška statutárního města Karlovy Vary, kterou se mění a doplňuje obecně závazná vyhláška č. 8/2021, o ochraně nočního klidu a regulaci hlučných činností</t>
  </si>
  <si>
    <t>6/2025: kterou se mění a doplňuje obecně závazná vyhláška č. 6/2023, o ochraně nočního klidu a regulaci hlučných činností; 6/2025: kterou se mění a doplňuje obecně závazná vyhláška č. 6/2023, o ochraně nočního klidu a regulaci hlučných činností; 3/2026: kterou se mění a doplňuje obecně závazná vyhláška č. 6/2023, o ochraně nočního klidu a regulaci hlučných činností; 3/2026: kterou se mění a doplňuje obecně závazná vyhláška č. 6/2023, o ochraně nočního klidu a regulaci hlučných činností</t>
  </si>
  <si>
    <t>1209747226</t>
  </si>
  <si>
    <t>5/2023</t>
  </si>
  <si>
    <t>Nařízení statutárního města Karlovy Vary, kterým se stanovují maximální ceny za služby parkovišť</t>
  </si>
  <si>
    <t>2023-07-06</t>
  </si>
  <si>
    <t>9/2022: Nařízení statutárního města Karlovy Vary č. 9/2022,  kterým se stanovují maximální ceny za služby parkovišť</t>
  </si>
  <si>
    <t>1206243099</t>
  </si>
  <si>
    <t>4/2023</t>
  </si>
  <si>
    <t xml:space="preserve">Nařízení statutárního města Karlovy Vary, kterým se vymezují místní komunikace nebo jejich určené úseky, které lze užít ke stání vozidla jen za cenu sjednanou </t>
  </si>
  <si>
    <t>1206239766</t>
  </si>
  <si>
    <t>3/2023</t>
  </si>
  <si>
    <t xml:space="preserve">Obecně závazná vyhláška statutárního města Karlovy Vary o pravidlech pohybu psů na území statutárního města Karlovy Vary </t>
  </si>
  <si>
    <t>2023-04-27</t>
  </si>
  <si>
    <t>veřejný pořádek - chov a pohyb zvířat</t>
  </si>
  <si>
    <t>zákon č. 128/2000 Sb., o obcích - § 10 písm. a)  - chov a pohyb zvířat</t>
  </si>
  <si>
    <t xml:space="preserve">3/2025: o pravidlech pohybu psů na území statutárního města Karlovy Vary ; 3/2025: o pravidlech pohybu psů na území statutárního města Karlovy Vary </t>
  </si>
  <si>
    <t>1173911543</t>
  </si>
  <si>
    <t>2/2023</t>
  </si>
  <si>
    <t>Obecně závazná vyhláška statutárního města Karlovy Vary, kterou se mění a doplňuje obecně závazná vyhláška č. 8/2021, o ochraně nočního klidu a regulaci hlučných činností</t>
  </si>
  <si>
    <t>veřejný pořádek - hlučné činnosti; noční klid</t>
  </si>
  <si>
    <t>zákon č. 128/2000 Sb., o obcích - § 10 písm. a) - hlučné činnosti; zákon č. 251/2016 Sb., o některých přestupcích - § 5 odst. 7</t>
  </si>
  <si>
    <t>8/2021: Obecně závazná vyhláška statutárního města Karlovy Vary č. 8/2021, o ochraně nočního klidu a regulaci hlučných činností</t>
  </si>
  <si>
    <t>1173896055</t>
  </si>
  <si>
    <t>1/2023</t>
  </si>
  <si>
    <t>Nařízení statutárního města Karlovy Vary, kterým se mění a doplňuje nařízení č. 6/2019, kterým se vydává tržní řád, ve znění nařízení č. 1/2020, č. 4/2021 a č. 8/2022</t>
  </si>
  <si>
    <t>2023-03-14</t>
  </si>
  <si>
    <t>6/2019: Nařízení statutárního města Karlovy Vary č. 6/2019, kterým se vydává tržní řád</t>
  </si>
  <si>
    <t>7/2023: Nařízení statutárního města Karlovy Vary, kterým se vydává tržní řád; 7/2023: Nařízení statutárního města Karlovy Vary, kterým se vydává tržní řád</t>
  </si>
  <si>
    <t>1150324443</t>
  </si>
  <si>
    <t>10/2022</t>
  </si>
  <si>
    <t>Obecně závazná vyhláška Statutárního města Karlovy Vary č. 10/2022,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</si>
  <si>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2022-10-19</t>
  </si>
  <si>
    <t>taxislužba - požadavky na vozidla</t>
  </si>
  <si>
    <t>2/2026: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 místními podmínkami pravidla provozu na stanovištích taxislužby zřízených na místních komunikacích ve vlastnictví statutárního města Karlovy Vary</t>
  </si>
  <si>
    <t>1089512132</t>
  </si>
  <si>
    <t>9/2022</t>
  </si>
  <si>
    <t>Nařízení statutárního města Karlovy Vary č. 9/2022,  kterým se stanovují maximální ceny za služby parkovišť</t>
  </si>
  <si>
    <t>5/2023: Nařízení statutárního města Karlovy Vary, kterým se stanovují maximální ceny za služby parkovišť; 5/2023: Nařízení statutárního města Karlovy Vary, kterým se stanovují maximální ceny za služby parkovišť</t>
  </si>
  <si>
    <t>1089508627</t>
  </si>
  <si>
    <t>14/2019</t>
  </si>
  <si>
    <t>Obecně závazná vyhláška Statutárního města Karlovy Vary č. 14/2019,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</si>
  <si>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2020-02-07</t>
  </si>
  <si>
    <t>10/2022: Obecně závazná vyhláška Statutárního města Karlovy Vary č. 10/2022,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</si>
  <si>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1089393679</t>
  </si>
  <si>
    <t>3/2016</t>
  </si>
  <si>
    <t>Obecně závazná vyhláška Statutárního města Karlovy Vary č. 3/2016,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</si>
  <si>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2016-04-16</t>
  </si>
  <si>
    <t>14/2019: Obecně závazná vyhláška Statutárního města Karlovy Vary č. 14/2019,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10/2022: Obecně závazná vyhláška Statutárního města Karlovy Vary č. 10/2022,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</si>
  <si>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1089385847</t>
  </si>
  <si>
    <t>5/2015</t>
  </si>
  <si>
    <t>Obecně závazná vyhláška Statutárního města Karlovy Vary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</t>
  </si>
  <si>
    <t>2016-01-01</t>
  </si>
  <si>
    <t>zákon č. 111/1994 Sb., o silniční dopravě - § 21b odst. 2</t>
  </si>
  <si>
    <t>3/2016: Obecně závazná vyhláška Statutárního města Karlovy Vary č. 3/2016,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14/2019: Obecně závazná vyhláška Statutárního města Karlovy Vary č. 14/2019,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14/2019: Obecně závazná vyhláška Statutárního města Karlovy Vary č. 14/2019,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10/2022: Obecně závazná vyhláška Statutárního města Karlovy Vary č. 10/2022,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10/2022: Obecně závazná vyhláška Statutárního města Karlovy Vary č. 10/2022,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místními podmínkami pravidla provozu na stanovištích taxislužby zřízených na místních komunikacích ve vlastnictví statutárního města Karlovy Vary; 2/2026: kterou se mění a doplňuje obecně závazná vyhláška č. 5/2015, kterou se stanovují podmínky užívání stanovišť vozidel taxislužby zřízených na místních komunikacích ve vlastnictví statutárního města Karlovy Vary a Provozní řád upravující v souladu s  místními podmínkami pravidla provozu na stanovištích taxislužby zřízených na místních komunikacích ve vlastnictví statutárního města Karlovy Vary</t>
  </si>
  <si>
    <t>1089381344</t>
  </si>
  <si>
    <t>8/2022</t>
  </si>
  <si>
    <t>Nařízení statutárního města Karlovy Vary č. 8/2022,  kterým se mění a doplňuje nařízení č. 6/2019, kterým se vydává tržní řád, ve znění nařízení č. 1/2020 a č. 4/2021</t>
  </si>
  <si>
    <t>2022-09-01</t>
  </si>
  <si>
    <t>6/2019: Nařízení statutárního města Karlovy Vary č. 6/2019, kterým se vydává tržní řád; 1/2020: Nařízení statutárního města Karlovy Vary č.  1/2020,  kterým se mění a doplňuje nařízení č. 6/2019, kterým se vydává tržní řád; 4/2021: Nařízení statutárního města Karlovy Vary č. 4/2021,  kterým se mění a doplňuje nařízení č. 6/2019, kterým se vydává tržní řád, ve znění nařízení č. 1/2020</t>
  </si>
  <si>
    <t>1071072446</t>
  </si>
  <si>
    <t>4/2021</t>
  </si>
  <si>
    <t>Nařízení statutárního města Karlovy Vary č. 4/2021,  kterým se mění a doplňuje nařízení č. 6/2019, kterým se vydává tržní řád, ve znění nařízení č. 1/2020</t>
  </si>
  <si>
    <t>2021-06-24</t>
  </si>
  <si>
    <t>6/2019: Nařízení statutárního města Karlovy Vary č. 6/2019, kterým se vydává tržní řád; 1/2020: Nařízení statutárního města Karlovy Vary č.  1/2020,  kterým se mění a doplňuje nařízení č. 6/2019, kterým se vydává tržní řád</t>
  </si>
  <si>
    <t>8/2022: Nařízení statutárního města Karlovy Vary č. 8/2022,  kterým se mění a doplňuje nařízení č. 6/2019, kterým se vydává tržní řád, ve znění nařízení č. 1/2020 a č. 4/2021; 8/2022: Nařízení statutárního města Karlovy Vary č. 8/2022,  kterým se mění a doplňuje nařízení č. 6/2019, kterým se vydává tržní řád, ve znění nařízení č. 1/2020 a č. 4/2021</t>
  </si>
  <si>
    <t>1071069918</t>
  </si>
  <si>
    <t>1/2020</t>
  </si>
  <si>
    <t>Nařízení statutárního města Karlovy Vary č.  1/2020,  kterým se mění a doplňuje nařízení č. 6/2019, kterým se vydává tržní řád</t>
  </si>
  <si>
    <t>2020-02-12</t>
  </si>
  <si>
    <t>4/2021: Nařízení statutárního města Karlovy Vary č. 4/2021,  kterým se mění a doplňuje nařízení č. 6/2019, kterým se vydává tržní řád, ve znění nařízení č. 1/2020; 8/2022: Nařízení statutárního města Karlovy Vary č. 8/2022,  kterým se mění a doplňuje nařízení č. 6/2019, kterým se vydává tržní řád, ve znění nařízení č. 1/2020 a č. 4/2021; 8/2022: Nařízení statutárního města Karlovy Vary č. 8/2022,  kterým se mění a doplňuje nařízení č. 6/2019, kterým se vydává tržní řád, ve znění nařízení č. 1/2020 a č. 4/2021</t>
  </si>
  <si>
    <t>1071061876</t>
  </si>
  <si>
    <t>6/2019</t>
  </si>
  <si>
    <t>Nařízení statutárního města Karlovy Vary č. 6/2019, kterým se vydává tržní řád</t>
  </si>
  <si>
    <t>2019-11-24</t>
  </si>
  <si>
    <t>1/2020: Nařízení statutárního města Karlovy Vary č.  1/2020,  kterým se mění a doplňuje nařízení č. 6/2019, kterým se vydává tržní řád; 4/2021: Nařízení statutárního města Karlovy Vary č. 4/2021,  kterým se mění a doplňuje nařízení č. 6/2019, kterým se vydává tržní řád, ve znění nařízení č. 1/2020; 8/2022: Nařízení statutárního města Karlovy Vary č. 8/2022,  kterým se mění a doplňuje nařízení č. 6/2019, kterým se vydává tržní řád, ve znění nařízení č. 1/2020 a č. 4/2021; 8/2022: Nařízení statutárního města Karlovy Vary č. 8/2022,  kterým se mění a doplňuje nařízení č. 6/2019, kterým se vydává tržní řád, ve znění nařízení č. 1/2020 a č. 4/2021; 1/2023: Nařízení statutárního města Karlovy Vary, kterým se mění a doplňuje nařízení č. 6/2019, kterým se vydává tržní řád, ve znění nařízení č. 1/2020, č. 4/2021 a č. 8/2022</t>
  </si>
  <si>
    <t>1071060409</t>
  </si>
  <si>
    <t>7/2022</t>
  </si>
  <si>
    <t>Obecně závazná vyhláška statutárního města Karlovy Vary č. 7/2022, o místním poplatku za povolení k vjezdu s motorovým vozidlem do vybraných míst a částí měst</t>
  </si>
  <si>
    <t>2022-07-13</t>
  </si>
  <si>
    <t>místní poplatek za povolení k vjezdu</t>
  </si>
  <si>
    <t>zákon č. 565/1990 Sb., o místních poplatcích - § 14 - za povolení k vjezdu</t>
  </si>
  <si>
    <t>2/2022: Obecně závazná vyhláška statutárního města Karlovy Vary č. 2/2022, o místním poplatku za povolení k vjezdu s motorovým vozidlem do vybraných míst a částí měst</t>
  </si>
  <si>
    <t>1055511913</t>
  </si>
  <si>
    <t>6/2022</t>
  </si>
  <si>
    <t>Obecně závazná vyhláška statutárního města Karlovy Vary č. 6/2022, o místním poplatku z pobytu</t>
  </si>
  <si>
    <t>8/2023: Obecně závazná vyhláška statutárního města Karlovy Vary, o místním poplatku z pobytu</t>
  </si>
  <si>
    <t>1055363672</t>
  </si>
  <si>
    <t>5/2022</t>
  </si>
  <si>
    <t>Obecně závazná vyhláška statutárního města Karlovy Vary č. 5/2022, o regulaci provozování hazardních her</t>
  </si>
  <si>
    <t xml:space="preserve">zákon č. 186/2016 Sb., o hazardních hrách - § 12 </t>
  </si>
  <si>
    <t>9/2025: o regulaci provozování hazardních her</t>
  </si>
  <si>
    <t>1055325370</t>
  </si>
  <si>
    <t>4/2022</t>
  </si>
  <si>
    <t>Obecně závazná vyhláška statutárního města Karlovy Vary č. 4/2022, kterou se mění obecně závazná vyhláška č. 1/2022, o omezení provozní doby hostinských provozoven</t>
  </si>
  <si>
    <t>2022-05-31</t>
  </si>
  <si>
    <t>veřejný pořádek - provozní doba hostinských zařízení</t>
  </si>
  <si>
    <t>zákon č. 128/2000 Sb., o obcích - § 10 písm. a) - provozní doba hostinských zařízení</t>
  </si>
  <si>
    <t>1/2022: Obecně závazná vyhláška statutárního města Karlovy Vary č. 1/2022, o omezení provozní doby hostinských provozoven</t>
  </si>
  <si>
    <t>1039348931</t>
  </si>
  <si>
    <t>3/2022</t>
  </si>
  <si>
    <t>Obecně závazná vyhláška statutárního města Karlovy Vary č. 3/2022, kterou se mění a doplňuje obecně závazná vyhláška č. 8/2021, o ochraně nočního klidu a regulaci hlučných činností</t>
  </si>
  <si>
    <t>2022-04-27</t>
  </si>
  <si>
    <t>veřejný pořádek - hlučné činnosti; noční klid; noční klid</t>
  </si>
  <si>
    <t>zákon č. 128/2000 Sb., o obcích - § 10 písm. a) - hlučné činnosti; zákon č. 251/2016 Sb., o některých přestupcích - § 5 odst. 6; zákon č. 251/2016 Sb., o některých přestupcích - § 5 odst. 7</t>
  </si>
  <si>
    <t>1026083458</t>
  </si>
  <si>
    <t>8/2021</t>
  </si>
  <si>
    <t>Obecně závazná vyhláška statutárního města Karlovy Vary č. 8/2021, o ochraně nočního klidu a regulaci hlučných činností</t>
  </si>
  <si>
    <t>2021-11-26</t>
  </si>
  <si>
    <t>3/2022: Obecně závazná vyhláška statutárního města Karlovy Vary č. 3/2022, kterou se mění a doplňuje obecně závazná vyhláška č. 8/2021, o ochraně nočního klidu a regulaci hlučných činností; 3/2022: Obecně závazná vyhláška statutárního města Karlovy Vary č. 3/2022, kterou se mění a doplňuje obecně závazná vyhláška č. 8/2021, o ochraně nočního klidu a regulaci hlučných činností; 2/2023: Obecně závazná vyhláška statutárního města Karlovy Vary, kterou se mění a doplňuje obecně závazná vyhláška č. 8/2021, o ochraně nočního klidu a regulaci hlučných činností; 2/2023: Obecně závazná vyhláška statutárního města Karlovy Vary, kterou se mění a doplňuje obecně závazná vyhláška č. 8/2021, o ochraně nočního klidu a regulaci hlučných činností; 2/2023: Obecně závazná vyhláška statutárního města Karlovy Vary, kterou se mění a doplňuje obecně závazná vyhláška č. 8/2021, o ochraně nočního klidu a regulaci hlučných činností</t>
  </si>
  <si>
    <t>1026077266</t>
  </si>
  <si>
    <t>2/2022</t>
  </si>
  <si>
    <t>Obecně závazná vyhláška statutárního města Karlovy Vary č. 2/2022, o místním poplatku za povolení k vjezdu s motorovým vozidlem do vybraných míst a částí měst</t>
  </si>
  <si>
    <t>2022-02-17</t>
  </si>
  <si>
    <t>7/2022: Obecně závazná vyhláška statutárního města Karlovy Vary č. 7/2022, o místním poplatku za povolení k vjezdu s motorovým vozidlem do vybraných míst a částí měst</t>
  </si>
  <si>
    <t>997852523</t>
  </si>
  <si>
    <t>1/2022</t>
  </si>
  <si>
    <t>Obecně závazná vyhláška statutárního města Karlovy Vary č. 1/2022, o omezení provozní doby hostinských provozoven</t>
  </si>
  <si>
    <t>2022-06-01</t>
  </si>
  <si>
    <t>4/2022: Obecně závazná vyhláška statutárního města Karlovy Vary č. 4/2022, kterou se mění obecně závazná vyhláška č. 1/2022, o omezení provozní doby hostinských provozoven</t>
  </si>
  <si>
    <t>993140016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</si>
</sst>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1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46125</v>
      </c>
      <c r="I2" s="1">
        <v>46128.37739835542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HYPERLINK("https://sbirkapp.gov.cz/detail/SPP3R2WSZCZTFYNA", "https://sbirkapp.gov.cz/detail/SPP3R2WSZCZTFYNA")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46125</v>
      </c>
      <c r="I3" s="1">
        <v>46128.37580459034</v>
      </c>
      <c r="J3" t="s">
        <v>30</v>
      </c>
      <c r="K3" t="s">
        <v>31</v>
      </c>
      <c r="M3" t="s">
        <v>32</v>
      </c>
      <c r="N3" t="s">
        <v>33</v>
      </c>
      <c r="S3" t="b">
        <v>1</v>
      </c>
      <c r="U3" s="2">
        <f>HYPERLINK("https://sbirkapp.gov.cz/detail/SPPBHJ4ILXMV3HO6", "https://sbirkapp.gov.cz/detail/SPPBHJ4ILXMV3HO6")</f>
        <v>0</v>
      </c>
      <c r="V3" t="s">
        <v>37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38</v>
      </c>
      <c r="F4" t="s">
        <v>39</v>
      </c>
      <c r="G4" t="s">
        <v>40</v>
      </c>
      <c r="H4" s="1">
        <v>46112</v>
      </c>
      <c r="I4" s="1">
        <v>46114.57770381912</v>
      </c>
      <c r="J4" t="s">
        <v>41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HYPERLINK("https://sbirkapp.gov.cz/detail/SPPEZVWWXREK45A6", "https://sbirkapp.gov.cz/detail/SPPEZVWWXREK45A6")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39</v>
      </c>
      <c r="G5" t="s">
        <v>46</v>
      </c>
      <c r="H5" s="1">
        <v>46112</v>
      </c>
      <c r="I5" s="1">
        <v>46114.56198750588</v>
      </c>
      <c r="J5" t="s">
        <v>41</v>
      </c>
      <c r="K5" t="s">
        <v>31</v>
      </c>
      <c r="M5" t="s">
        <v>47</v>
      </c>
      <c r="N5" t="s">
        <v>48</v>
      </c>
      <c r="O5" t="s">
        <v>49</v>
      </c>
      <c r="S5" t="b">
        <v>1</v>
      </c>
      <c r="U5" s="2">
        <f>HYPERLINK("https://sbirkapp.gov.cz/detail/SPP2FZZDK6YLYKE4", "https://sbirkapp.gov.cz/detail/SPP2FZZDK6YLYKE4")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39</v>
      </c>
      <c r="G6" t="s">
        <v>52</v>
      </c>
      <c r="H6" s="1">
        <v>46049</v>
      </c>
      <c r="I6" s="1">
        <v>46114.54626676459</v>
      </c>
      <c r="J6" t="s">
        <v>41</v>
      </c>
      <c r="K6" t="s">
        <v>31</v>
      </c>
      <c r="M6" t="s">
        <v>53</v>
      </c>
      <c r="N6" t="s">
        <v>54</v>
      </c>
      <c r="O6" t="s">
        <v>55</v>
      </c>
      <c r="P6" t="s">
        <v>56</v>
      </c>
      <c r="S6" t="b">
        <v>1</v>
      </c>
      <c r="U6" s="2">
        <f>HYPERLINK("https://sbirkapp.gov.cz/detail/SPP2CT362U7BDN5Q", "https://sbirkapp.gov.cz/detail/SPP2CT362U7BDN5Q")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46044</v>
      </c>
      <c r="I7" s="1">
        <v>46048.57952758871</v>
      </c>
      <c r="J7" t="s">
        <v>60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HYPERLINK("https://sbirkapp.gov.cz/detail/SPP6G2OWFAO4JWLA", "https://sbirkapp.gov.cz/detail/SPP6G2OWFAO4JWLA")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39</v>
      </c>
      <c r="G8" t="s">
        <v>66</v>
      </c>
      <c r="H8" s="1">
        <v>46007</v>
      </c>
      <c r="I8" s="1">
        <v>46009.57389198198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HYPERLINK("https://sbirkapp.gov.cz/detail/SPPR4MGBQI4GSD5K", "https://sbirkapp.gov.cz/detail/SPPR4MGBQI4GSD5K")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45986</v>
      </c>
      <c r="I9" s="1">
        <v>45993.54584090477</v>
      </c>
      <c r="J9" t="s">
        <v>74</v>
      </c>
      <c r="K9" t="s">
        <v>31</v>
      </c>
      <c r="M9" t="s">
        <v>75</v>
      </c>
      <c r="N9" t="s">
        <v>76</v>
      </c>
      <c r="O9" t="s">
        <v>77</v>
      </c>
      <c r="S9" t="b">
        <v>1</v>
      </c>
      <c r="U9" s="2">
        <f>HYPERLINK("https://sbirkapp.gov.cz/detail/SPPCDUJE4LGFTFGW", "https://sbirkapp.gov.cz/detail/SPPCDUJE4LGFTFGW")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45923</v>
      </c>
      <c r="I10" s="1">
        <v>45926.53363662856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HYPERLINK("https://sbirkapp.gov.cz/detail/SPP5XZTW74CHWDBI", "https://sbirkapp.gov.cz/detail/SPP5XZTW74CHWDBI")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39</v>
      </c>
      <c r="G11" t="s">
        <v>46</v>
      </c>
      <c r="H11" s="1">
        <v>45825</v>
      </c>
      <c r="I11" s="1">
        <v>45827.60481531117</v>
      </c>
      <c r="J11" t="s">
        <v>87</v>
      </c>
      <c r="K11" t="s">
        <v>31</v>
      </c>
      <c r="M11" t="s">
        <v>47</v>
      </c>
      <c r="N11" t="s">
        <v>48</v>
      </c>
      <c r="O11" t="s">
        <v>49</v>
      </c>
      <c r="S11" t="b">
        <v>1</v>
      </c>
      <c r="U11" s="2">
        <f>HYPERLINK("https://sbirkapp.gov.cz/detail/SPP7GIFHJQQFJ32E", "https://sbirkapp.gov.cz/detail/SPP7GIFHJQQFJ32E")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39</v>
      </c>
      <c r="G12" t="s">
        <v>90</v>
      </c>
      <c r="H12" s="1">
        <v>45825</v>
      </c>
      <c r="I12" s="1">
        <v>45827.52826608805</v>
      </c>
      <c r="J12" t="s">
        <v>87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HYPERLINK("https://sbirkapp.gov.cz/detail/SPP2XBIPCLWWEIOE", "https://sbirkapp.gov.cz/detail/SPP2XBIPCLWWEIOE")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73</v>
      </c>
      <c r="H13" s="1">
        <v>45825</v>
      </c>
      <c r="I13" s="1">
        <v>45825.43534327287</v>
      </c>
      <c r="J13" t="s">
        <v>96</v>
      </c>
      <c r="K13" t="s">
        <v>31</v>
      </c>
      <c r="M13" t="s">
        <v>75</v>
      </c>
      <c r="N13" t="s">
        <v>76</v>
      </c>
      <c r="O13" t="s">
        <v>77</v>
      </c>
      <c r="S13" t="b">
        <v>1</v>
      </c>
      <c r="U13" s="2">
        <f>HYPERLINK("https://sbirkapp.gov.cz/detail/SPPS36TDU6UXARKE", "https://sbirkapp.gov.cz/detail/SPPS36TDU6UXARKE")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39</v>
      </c>
      <c r="G14" t="s">
        <v>99</v>
      </c>
      <c r="H14" s="1">
        <v>45755</v>
      </c>
      <c r="I14" s="1">
        <v>45758.56381367184</v>
      </c>
      <c r="J14" t="s">
        <v>100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HYPERLINK("https://sbirkapp.gov.cz/detail/SPPRVDETWUTOLQAO", "https://sbirkapp.gov.cz/detail/SPPRVDETWUTOLQAO")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39</v>
      </c>
      <c r="G15" t="s">
        <v>106</v>
      </c>
      <c r="H15" s="1">
        <v>45755</v>
      </c>
      <c r="I15" s="1">
        <v>45758.55832509272</v>
      </c>
      <c r="J15" t="s">
        <v>100</v>
      </c>
      <c r="K15" t="s">
        <v>31</v>
      </c>
      <c r="M15" t="s">
        <v>107</v>
      </c>
      <c r="N15" t="s">
        <v>108</v>
      </c>
      <c r="P15" t="s">
        <v>109</v>
      </c>
      <c r="S15" t="b">
        <v>1</v>
      </c>
      <c r="U15" s="2">
        <f>HYPERLINK("https://sbirkapp.gov.cz/detail/SPPNX2OBREUSTDHQ", "https://sbirkapp.gov.cz/detail/SPPNX2OBREUSTDHQ")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45692</v>
      </c>
      <c r="I16" s="1">
        <v>45706.38225445658</v>
      </c>
      <c r="J16" t="s">
        <v>113</v>
      </c>
      <c r="K16" t="s">
        <v>31</v>
      </c>
      <c r="M16" t="s">
        <v>75</v>
      </c>
      <c r="N16" t="s">
        <v>76</v>
      </c>
      <c r="P16" t="s">
        <v>114</v>
      </c>
      <c r="Q16" t="s">
        <v>115</v>
      </c>
      <c r="S16" t="b">
        <v>1</v>
      </c>
      <c r="U16" s="2">
        <f>HYPERLINK("https://sbirkapp.gov.cz/detail/SPPKYOCB6VNW53VK", "https://sbirkapp.gov.cz/detail/SPPKYOCB6VNW53VK")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39</v>
      </c>
      <c r="G17" t="s">
        <v>118</v>
      </c>
      <c r="H17" s="1">
        <v>44188</v>
      </c>
      <c r="I17" s="1">
        <v>45656.41246332226</v>
      </c>
      <c r="J17" t="s">
        <v>119</v>
      </c>
      <c r="K17" t="s">
        <v>120</v>
      </c>
      <c r="L17" s="1">
        <v>44188</v>
      </c>
      <c r="M17" t="s">
        <v>121</v>
      </c>
      <c r="N17" t="s">
        <v>122</v>
      </c>
      <c r="O17" t="s">
        <v>123</v>
      </c>
      <c r="R17" t="s">
        <v>124</v>
      </c>
      <c r="S17" t="b">
        <v>0</v>
      </c>
      <c r="T17" s="1">
        <v>45658</v>
      </c>
      <c r="U17" s="2">
        <f>HYPERLINK("https://sbirkapp.gov.cz/detail/SPPMZP5WULY2PC6U", "https://sbirkapp.gov.cz/detail/SPPMZP5WULY2PC6U")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39</v>
      </c>
      <c r="G18" t="s">
        <v>127</v>
      </c>
      <c r="H18" s="1">
        <v>45643</v>
      </c>
      <c r="I18" s="1">
        <v>45643.45215940377</v>
      </c>
      <c r="J18" t="s">
        <v>128</v>
      </c>
      <c r="K18" t="s">
        <v>31</v>
      </c>
      <c r="M18" t="s">
        <v>129</v>
      </c>
      <c r="N18" t="s">
        <v>130</v>
      </c>
      <c r="P18" t="s">
        <v>131</v>
      </c>
      <c r="S18" t="b">
        <v>1</v>
      </c>
      <c r="U18" s="2">
        <f>HYPERLINK("https://sbirkapp.gov.cz/detail/SPPX4RTYXHXVRWWA", "https://sbirkapp.gov.cz/detail/SPPX4RTYXHXVRWWA")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39</v>
      </c>
      <c r="G19" t="s">
        <v>134</v>
      </c>
      <c r="H19" s="1">
        <v>45643</v>
      </c>
      <c r="I19" s="1">
        <v>45643.44483657923</v>
      </c>
      <c r="J19" t="s">
        <v>128</v>
      </c>
      <c r="K19" t="s">
        <v>31</v>
      </c>
      <c r="M19" t="s">
        <v>121</v>
      </c>
      <c r="N19" t="s">
        <v>122</v>
      </c>
      <c r="P19" t="s">
        <v>135</v>
      </c>
      <c r="S19" t="b">
        <v>1</v>
      </c>
      <c r="U19" s="2">
        <f>HYPERLINK("https://sbirkapp.gov.cz/detail/SPPBKRXLZLGCBH5W", "https://sbirkapp.gov.cz/detail/SPPBKRXLZLGCBH5W")</f>
        <v>0</v>
      </c>
      <c r="V19" t="s">
        <v>136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39</v>
      </c>
      <c r="G20" t="s">
        <v>127</v>
      </c>
      <c r="H20" s="1">
        <v>44544</v>
      </c>
      <c r="I20" s="1">
        <v>45636.39457817855</v>
      </c>
      <c r="J20" t="s">
        <v>138</v>
      </c>
      <c r="K20" t="s">
        <v>120</v>
      </c>
      <c r="L20" s="1">
        <v>44544</v>
      </c>
      <c r="M20" t="s">
        <v>129</v>
      </c>
      <c r="N20" t="s">
        <v>130</v>
      </c>
      <c r="R20" t="s">
        <v>139</v>
      </c>
      <c r="S20" t="b">
        <v>0</v>
      </c>
      <c r="T20" s="1">
        <v>45658</v>
      </c>
      <c r="U20" s="2">
        <f>HYPERLINK("https://sbirkapp.gov.cz/detail/SPP7B6CA4EPXPKU2", "https://sbirkapp.gov.cz/detail/SPP7B6CA4EPXPKU2")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39</v>
      </c>
      <c r="G21" t="s">
        <v>142</v>
      </c>
      <c r="H21" s="1">
        <v>44504</v>
      </c>
      <c r="I21" s="1">
        <v>45636.39238867949</v>
      </c>
      <c r="J21" t="s">
        <v>138</v>
      </c>
      <c r="K21" t="s">
        <v>120</v>
      </c>
      <c r="L21" s="1">
        <v>44504</v>
      </c>
      <c r="M21" t="s">
        <v>143</v>
      </c>
      <c r="N21" t="s">
        <v>144</v>
      </c>
      <c r="S21" t="b">
        <v>1</v>
      </c>
      <c r="U21" s="2">
        <f>HYPERLINK("https://sbirkapp.gov.cz/detail/SPPRCN6RDM7MAUJK", "https://sbirkapp.gov.cz/detail/SPPRCN6RDM7MAUJK")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44294</v>
      </c>
      <c r="I22" s="1">
        <v>45636.38887671745</v>
      </c>
      <c r="J22" t="s">
        <v>148</v>
      </c>
      <c r="K22" t="s">
        <v>120</v>
      </c>
      <c r="L22" s="1">
        <v>44294</v>
      </c>
      <c r="M22" t="s">
        <v>32</v>
      </c>
      <c r="N22" t="s">
        <v>33</v>
      </c>
      <c r="S22" t="b">
        <v>1</v>
      </c>
      <c r="U22" s="2">
        <f>HYPERLINK("https://sbirkapp.gov.cz/detail/SPP2VEAZKL6KKLSE", "https://sbirkapp.gov.cz/detail/SPP2VEAZKL6KKLSE")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39</v>
      </c>
      <c r="G23" t="s">
        <v>151</v>
      </c>
      <c r="H23" s="1">
        <v>44147</v>
      </c>
      <c r="I23" s="1">
        <v>45636.38721293367</v>
      </c>
      <c r="J23" t="s">
        <v>119</v>
      </c>
      <c r="K23" t="s">
        <v>120</v>
      </c>
      <c r="L23" s="1">
        <v>44147</v>
      </c>
      <c r="M23" t="s">
        <v>152</v>
      </c>
      <c r="N23" t="s">
        <v>153</v>
      </c>
      <c r="S23" t="b">
        <v>1</v>
      </c>
      <c r="U23" s="2">
        <f>HYPERLINK("https://sbirkapp.gov.cz/detail/SPP3JP7AKKNJTDTC", "https://sbirkapp.gov.cz/detail/SPP3JP7AKKNJTDTC")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39</v>
      </c>
      <c r="G24" t="s">
        <v>156</v>
      </c>
      <c r="H24" s="1">
        <v>44089</v>
      </c>
      <c r="I24" s="1">
        <v>45636.38196607563</v>
      </c>
      <c r="J24" t="s">
        <v>157</v>
      </c>
      <c r="K24" t="s">
        <v>120</v>
      </c>
      <c r="L24" s="1">
        <v>44089</v>
      </c>
      <c r="M24" t="s">
        <v>158</v>
      </c>
      <c r="N24" t="s">
        <v>159</v>
      </c>
      <c r="S24" t="b">
        <v>1</v>
      </c>
      <c r="U24" s="2">
        <f>HYPERLINK("https://sbirkapp.gov.cz/detail/SPPWJ5VOEJCGGO5W", "https://sbirkapp.gov.cz/detail/SPPWJ5VOEJCGGO5W")</f>
        <v>0</v>
      </c>
      <c r="V24" t="s">
        <v>160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43859</v>
      </c>
      <c r="I25" s="1">
        <v>45636.37879498569</v>
      </c>
      <c r="J25" t="s">
        <v>163</v>
      </c>
      <c r="K25" t="s">
        <v>120</v>
      </c>
      <c r="L25" s="1">
        <v>43859</v>
      </c>
      <c r="M25" t="s">
        <v>32</v>
      </c>
      <c r="N25" t="s">
        <v>33</v>
      </c>
      <c r="S25" t="b">
        <v>1</v>
      </c>
      <c r="U25" s="2">
        <f>HYPERLINK("https://sbirkapp.gov.cz/detail/SPPR4XYDBWLLFFJG", "https://sbirkapp.gov.cz/detail/SPPR4XYDBWLLFFJG")</f>
        <v>0</v>
      </c>
      <c r="V25" t="s">
        <v>164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165</v>
      </c>
      <c r="F26" t="s">
        <v>28</v>
      </c>
      <c r="G26" t="s">
        <v>166</v>
      </c>
      <c r="H26" s="1">
        <v>43859</v>
      </c>
      <c r="I26" s="1">
        <v>45636.37459485745</v>
      </c>
      <c r="J26" t="s">
        <v>163</v>
      </c>
      <c r="K26" t="s">
        <v>120</v>
      </c>
      <c r="L26" s="1">
        <v>43859</v>
      </c>
      <c r="M26" t="s">
        <v>32</v>
      </c>
      <c r="N26" t="s">
        <v>33</v>
      </c>
      <c r="S26" t="b">
        <v>1</v>
      </c>
      <c r="U26" s="2">
        <f>HYPERLINK("https://sbirkapp.gov.cz/detail/SPPN6KNUSP76VEVM", "https://sbirkapp.gov.cz/detail/SPPN6KNUSP76VEVM")</f>
        <v>0</v>
      </c>
      <c r="V26" t="s">
        <v>167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168</v>
      </c>
      <c r="F27" t="s">
        <v>39</v>
      </c>
      <c r="G27" t="s">
        <v>90</v>
      </c>
      <c r="H27" s="1">
        <v>43816</v>
      </c>
      <c r="I27" s="1">
        <v>45636.36557671719</v>
      </c>
      <c r="J27" t="s">
        <v>169</v>
      </c>
      <c r="K27" t="s">
        <v>120</v>
      </c>
      <c r="L27" s="1">
        <v>43816</v>
      </c>
      <c r="M27" t="s">
        <v>91</v>
      </c>
      <c r="N27" t="s">
        <v>92</v>
      </c>
      <c r="R27" t="s">
        <v>170</v>
      </c>
      <c r="S27" t="b">
        <v>0</v>
      </c>
      <c r="T27" s="1">
        <v>45842</v>
      </c>
      <c r="U27" s="2">
        <f>HYPERLINK("https://sbirkapp.gov.cz/detail/SPPSQSCIHV5OGNJM", "https://sbirkapp.gov.cz/detail/SPPSQSCIHV5OGNJM")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39</v>
      </c>
      <c r="G28" t="s">
        <v>134</v>
      </c>
      <c r="H28" s="1">
        <v>43819</v>
      </c>
      <c r="I28" s="1">
        <v>45628.45734339851</v>
      </c>
      <c r="J28" t="s">
        <v>173</v>
      </c>
      <c r="K28" t="s">
        <v>120</v>
      </c>
      <c r="L28" s="1">
        <v>43819</v>
      </c>
      <c r="M28" t="s">
        <v>121</v>
      </c>
      <c r="N28" t="s">
        <v>122</v>
      </c>
      <c r="Q28" t="s">
        <v>174</v>
      </c>
      <c r="R28" t="s">
        <v>175</v>
      </c>
      <c r="S28" t="b">
        <v>0</v>
      </c>
      <c r="T28" s="1">
        <v>45658</v>
      </c>
      <c r="U28" s="2">
        <f>HYPERLINK("https://sbirkapp.gov.cz/detail/SPPM6I3I72PK3KCI", "https://sbirkapp.gov.cz/detail/SPPM6I3I72PK3KCI")</f>
        <v>0</v>
      </c>
      <c r="V28" t="s">
        <v>176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28</v>
      </c>
      <c r="G29" t="s">
        <v>178</v>
      </c>
      <c r="H29" s="1">
        <v>43797</v>
      </c>
      <c r="I29" s="1">
        <v>45628.40154487611</v>
      </c>
      <c r="J29" t="s">
        <v>179</v>
      </c>
      <c r="K29" t="s">
        <v>120</v>
      </c>
      <c r="L29" s="1">
        <v>43797</v>
      </c>
      <c r="M29" t="s">
        <v>180</v>
      </c>
      <c r="N29" t="s">
        <v>181</v>
      </c>
      <c r="S29" t="b">
        <v>1</v>
      </c>
      <c r="U29" s="2">
        <f>HYPERLINK("https://sbirkapp.gov.cz/detail/SPPULR2QUR4XCPZU", "https://sbirkapp.gov.cz/detail/SPPULR2QUR4XCPZU")</f>
        <v>0</v>
      </c>
      <c r="V29" t="s">
        <v>182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183</v>
      </c>
      <c r="F30" t="s">
        <v>39</v>
      </c>
      <c r="G30" t="s">
        <v>184</v>
      </c>
      <c r="H30" s="1">
        <v>43245</v>
      </c>
      <c r="I30" s="1">
        <v>45628.39761562222</v>
      </c>
      <c r="J30" t="s">
        <v>185</v>
      </c>
      <c r="K30" t="s">
        <v>120</v>
      </c>
      <c r="L30" s="1">
        <v>43245</v>
      </c>
      <c r="M30" t="s">
        <v>186</v>
      </c>
      <c r="N30" t="s">
        <v>187</v>
      </c>
      <c r="S30" t="b">
        <v>1</v>
      </c>
      <c r="U30" s="2">
        <f>HYPERLINK("https://sbirkapp.gov.cz/detail/SPPE6QXH36XYVFWK", "https://sbirkapp.gov.cz/detail/SPPE6QXH36XYVFWK")</f>
        <v>0</v>
      </c>
      <c r="V30" t="s">
        <v>188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189</v>
      </c>
      <c r="F31" t="s">
        <v>28</v>
      </c>
      <c r="G31" t="s">
        <v>190</v>
      </c>
      <c r="H31" s="1">
        <v>43216</v>
      </c>
      <c r="I31" s="1">
        <v>45628.39572984925</v>
      </c>
      <c r="J31" t="s">
        <v>191</v>
      </c>
      <c r="K31" t="s">
        <v>120</v>
      </c>
      <c r="L31" s="1">
        <v>43216</v>
      </c>
      <c r="M31" t="s">
        <v>32</v>
      </c>
      <c r="N31" t="s">
        <v>33</v>
      </c>
      <c r="S31" t="b">
        <v>1</v>
      </c>
      <c r="U31" s="2">
        <f>HYPERLINK("https://sbirkapp.gov.cz/detail/SPPFDXCMYFQLLROQ", "https://sbirkapp.gov.cz/detail/SPPFDXCMYFQLLROQ")</f>
        <v>0</v>
      </c>
      <c r="V31" t="s">
        <v>192</v>
      </c>
      <c r="W31">
        <v>3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193</v>
      </c>
      <c r="F32" t="s">
        <v>39</v>
      </c>
      <c r="G32" t="s">
        <v>194</v>
      </c>
      <c r="H32" s="1">
        <v>42804</v>
      </c>
      <c r="I32" s="1">
        <v>45628.39110565541</v>
      </c>
      <c r="J32" t="s">
        <v>195</v>
      </c>
      <c r="K32" t="s">
        <v>120</v>
      </c>
      <c r="L32" s="1">
        <v>42804</v>
      </c>
      <c r="M32" t="s">
        <v>196</v>
      </c>
      <c r="N32" t="s">
        <v>197</v>
      </c>
      <c r="S32" t="b">
        <v>1</v>
      </c>
      <c r="U32" s="2">
        <f>HYPERLINK("https://sbirkapp.gov.cz/detail/SPPJ7NEKLNNQNOUQ", "https://sbirkapp.gov.cz/detail/SPPJ7NEKLNNQNOUQ")</f>
        <v>0</v>
      </c>
      <c r="V32" t="s">
        <v>198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199</v>
      </c>
      <c r="F33" t="s">
        <v>28</v>
      </c>
      <c r="G33" t="s">
        <v>200</v>
      </c>
      <c r="H33" s="1">
        <v>42608</v>
      </c>
      <c r="I33" s="1">
        <v>45628.38819028842</v>
      </c>
      <c r="J33" t="s">
        <v>201</v>
      </c>
      <c r="K33" t="s">
        <v>120</v>
      </c>
      <c r="L33" s="1">
        <v>42608</v>
      </c>
      <c r="M33" t="s">
        <v>202</v>
      </c>
      <c r="N33" t="s">
        <v>203</v>
      </c>
      <c r="S33" t="b">
        <v>1</v>
      </c>
      <c r="U33" s="2">
        <f>HYPERLINK("https://sbirkapp.gov.cz/detail/SPPODJY4LKQ7SO7C", "https://sbirkapp.gov.cz/detail/SPPODJY4LKQ7SO7C")</f>
        <v>0</v>
      </c>
      <c r="V33" t="s">
        <v>204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205</v>
      </c>
      <c r="F34" t="s">
        <v>39</v>
      </c>
      <c r="G34" t="s">
        <v>206</v>
      </c>
      <c r="H34" s="1">
        <v>42270</v>
      </c>
      <c r="I34" s="1">
        <v>45628.38407904266</v>
      </c>
      <c r="J34" t="s">
        <v>207</v>
      </c>
      <c r="K34" t="s">
        <v>120</v>
      </c>
      <c r="L34" s="1">
        <v>42270</v>
      </c>
      <c r="M34" t="s">
        <v>107</v>
      </c>
      <c r="N34" t="s">
        <v>108</v>
      </c>
      <c r="R34" t="s">
        <v>208</v>
      </c>
      <c r="S34" t="b">
        <v>0</v>
      </c>
      <c r="T34" s="1">
        <v>45778</v>
      </c>
      <c r="U34" s="2">
        <f>HYPERLINK("https://sbirkapp.gov.cz/detail/SPPQHQPKSER42YYM", "https://sbirkapp.gov.cz/detail/SPPQHQPKSER42YYM")</f>
        <v>0</v>
      </c>
      <c r="V34" t="s">
        <v>209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210</v>
      </c>
      <c r="F35" t="s">
        <v>28</v>
      </c>
      <c r="G35" t="s">
        <v>211</v>
      </c>
      <c r="H35" s="1">
        <v>42087</v>
      </c>
      <c r="I35" s="1">
        <v>45628.37784880546</v>
      </c>
      <c r="J35" t="s">
        <v>212</v>
      </c>
      <c r="K35" t="s">
        <v>120</v>
      </c>
      <c r="L35" s="1">
        <v>42087</v>
      </c>
      <c r="M35" t="s">
        <v>32</v>
      </c>
      <c r="N35" t="s">
        <v>33</v>
      </c>
      <c r="S35" t="b">
        <v>1</v>
      </c>
      <c r="U35" s="2">
        <f>HYPERLINK("https://sbirkapp.gov.cz/detail/SPPY7EINHLI7DDOU", "https://sbirkapp.gov.cz/detail/SPPY7EINHLI7DDOU")</f>
        <v>0</v>
      </c>
      <c r="V35" t="s">
        <v>213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214</v>
      </c>
      <c r="F36" t="s">
        <v>28</v>
      </c>
      <c r="G36" t="s">
        <v>215</v>
      </c>
      <c r="H36" s="1">
        <v>42087</v>
      </c>
      <c r="I36" s="1">
        <v>45628.37560479387</v>
      </c>
      <c r="J36" t="s">
        <v>212</v>
      </c>
      <c r="K36" t="s">
        <v>120</v>
      </c>
      <c r="L36" s="1">
        <v>42087</v>
      </c>
      <c r="M36" t="s">
        <v>32</v>
      </c>
      <c r="N36" t="s">
        <v>33</v>
      </c>
      <c r="S36" t="b">
        <v>1</v>
      </c>
      <c r="U36" s="2">
        <f>HYPERLINK("https://sbirkapp.gov.cz/detail/SPPZ2AOYOGCNKSR6", "https://sbirkapp.gov.cz/detail/SPPZ2AOYOGCNKSR6")</f>
        <v>0</v>
      </c>
      <c r="V36" t="s">
        <v>216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217</v>
      </c>
      <c r="F37" t="s">
        <v>28</v>
      </c>
      <c r="G37" t="s">
        <v>218</v>
      </c>
      <c r="H37" s="1">
        <v>41263</v>
      </c>
      <c r="I37" s="1">
        <v>45628.3672316183</v>
      </c>
      <c r="J37" t="s">
        <v>219</v>
      </c>
      <c r="K37" t="s">
        <v>120</v>
      </c>
      <c r="L37" s="1">
        <v>41263</v>
      </c>
      <c r="M37" t="s">
        <v>220</v>
      </c>
      <c r="N37" t="s">
        <v>221</v>
      </c>
      <c r="S37" t="b">
        <v>1</v>
      </c>
      <c r="U37" s="2">
        <f>HYPERLINK("https://sbirkapp.gov.cz/detail/SPPCQN3LMLLTOEPQ", "https://sbirkapp.gov.cz/detail/SPPCQN3LMLLTOEPQ")</f>
        <v>0</v>
      </c>
      <c r="V37" t="s">
        <v>222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223</v>
      </c>
      <c r="F38" t="s">
        <v>39</v>
      </c>
      <c r="G38" t="s">
        <v>224</v>
      </c>
      <c r="H38" s="1">
        <v>40891</v>
      </c>
      <c r="I38" s="1">
        <v>45628.36235363304</v>
      </c>
      <c r="J38" t="s">
        <v>225</v>
      </c>
      <c r="K38" t="s">
        <v>120</v>
      </c>
      <c r="L38" s="1">
        <v>40891</v>
      </c>
      <c r="M38" t="s">
        <v>226</v>
      </c>
      <c r="N38" t="s">
        <v>227</v>
      </c>
      <c r="S38" t="b">
        <v>1</v>
      </c>
      <c r="U38" s="2">
        <f>HYPERLINK("https://sbirkapp.gov.cz/detail/SPPWSMFY7UQVGJP2", "https://sbirkapp.gov.cz/detail/SPPWSMFY7UQVGJP2")</f>
        <v>0</v>
      </c>
      <c r="V38" t="s">
        <v>228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229</v>
      </c>
      <c r="F39" t="s">
        <v>28</v>
      </c>
      <c r="G39" t="s">
        <v>230</v>
      </c>
      <c r="H39" s="1">
        <v>40112</v>
      </c>
      <c r="I39" s="1">
        <v>45628.35849454666</v>
      </c>
      <c r="J39" t="s">
        <v>231</v>
      </c>
      <c r="K39" t="s">
        <v>120</v>
      </c>
      <c r="L39" s="1">
        <v>40112</v>
      </c>
      <c r="M39" t="s">
        <v>82</v>
      </c>
      <c r="N39" t="s">
        <v>83</v>
      </c>
      <c r="R39" t="s">
        <v>232</v>
      </c>
      <c r="S39" t="b">
        <v>0</v>
      </c>
      <c r="T39" s="1">
        <v>45941</v>
      </c>
      <c r="U39" s="2">
        <f>HYPERLINK("https://sbirkapp.gov.cz/detail/SPPJ2WGPE2I65JXI", "https://sbirkapp.gov.cz/detail/SPPJ2WGPE2I65JXI")</f>
        <v>0</v>
      </c>
      <c r="V39" t="s">
        <v>233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234</v>
      </c>
      <c r="F40" t="s">
        <v>39</v>
      </c>
      <c r="G40" t="s">
        <v>235</v>
      </c>
      <c r="H40" s="1">
        <v>39309</v>
      </c>
      <c r="I40" s="1">
        <v>45628.35374674091</v>
      </c>
      <c r="J40" t="s">
        <v>236</v>
      </c>
      <c r="K40" t="s">
        <v>120</v>
      </c>
      <c r="L40" s="1">
        <v>39309</v>
      </c>
      <c r="M40" t="s">
        <v>237</v>
      </c>
      <c r="N40" t="s">
        <v>238</v>
      </c>
      <c r="S40" t="b">
        <v>1</v>
      </c>
      <c r="U40" s="2">
        <f>HYPERLINK("https://sbirkapp.gov.cz/detail/SPPBAZS3YZSUCR6M", "https://sbirkapp.gov.cz/detail/SPPBAZS3YZSUCR6M")</f>
        <v>0</v>
      </c>
      <c r="V40" t="s">
        <v>239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240</v>
      </c>
      <c r="F41" t="s">
        <v>39</v>
      </c>
      <c r="G41" t="s">
        <v>241</v>
      </c>
      <c r="H41" s="1">
        <v>39113</v>
      </c>
      <c r="I41" s="1">
        <v>45628.34429634074</v>
      </c>
      <c r="J41" t="s">
        <v>242</v>
      </c>
      <c r="K41" t="s">
        <v>120</v>
      </c>
      <c r="L41" s="1">
        <v>39113</v>
      </c>
      <c r="M41" t="s">
        <v>243</v>
      </c>
      <c r="N41" t="s">
        <v>244</v>
      </c>
      <c r="O41" t="s">
        <v>245</v>
      </c>
      <c r="S41" t="b">
        <v>1</v>
      </c>
      <c r="U41" s="2">
        <f>HYPERLINK("https://sbirkapp.gov.cz/detail/SPPXIH6PHWQSA6BK", "https://sbirkapp.gov.cz/detail/SPPXIH6PHWQSA6BK")</f>
        <v>0</v>
      </c>
      <c r="V41" t="s">
        <v>246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247</v>
      </c>
      <c r="F42" t="s">
        <v>39</v>
      </c>
      <c r="G42" t="s">
        <v>248</v>
      </c>
      <c r="H42" s="1">
        <v>38826</v>
      </c>
      <c r="I42" s="1">
        <v>45628.33943996666</v>
      </c>
      <c r="J42" t="s">
        <v>249</v>
      </c>
      <c r="K42" t="s">
        <v>120</v>
      </c>
      <c r="L42" s="1">
        <v>38826</v>
      </c>
      <c r="M42" t="s">
        <v>250</v>
      </c>
      <c r="N42" t="s">
        <v>251</v>
      </c>
      <c r="S42" t="b">
        <v>1</v>
      </c>
      <c r="U42" s="2">
        <f>HYPERLINK("https://sbirkapp.gov.cz/detail/SPP3KHVXJI7EOHJS", "https://sbirkapp.gov.cz/detail/SPP3KHVXJI7EOHJS")</f>
        <v>0</v>
      </c>
      <c r="V42" t="s">
        <v>252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253</v>
      </c>
      <c r="F43" t="s">
        <v>39</v>
      </c>
      <c r="G43" t="s">
        <v>254</v>
      </c>
      <c r="H43" s="1">
        <v>38777</v>
      </c>
      <c r="I43" s="1">
        <v>45628.33140898665</v>
      </c>
      <c r="J43" t="s">
        <v>255</v>
      </c>
      <c r="K43" t="s">
        <v>120</v>
      </c>
      <c r="L43" s="1">
        <v>38777</v>
      </c>
      <c r="M43" t="s">
        <v>243</v>
      </c>
      <c r="N43" t="s">
        <v>244</v>
      </c>
      <c r="Q43" t="s">
        <v>256</v>
      </c>
      <c r="S43" t="b">
        <v>1</v>
      </c>
      <c r="U43" s="2">
        <f>HYPERLINK("https://sbirkapp.gov.cz/detail/SPPP7RSDEB5XRKT4", "https://sbirkapp.gov.cz/detail/SPPP7RSDEB5XRKT4")</f>
        <v>0</v>
      </c>
      <c r="V43" t="s">
        <v>257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258</v>
      </c>
      <c r="F44" t="s">
        <v>39</v>
      </c>
      <c r="G44" t="s">
        <v>259</v>
      </c>
      <c r="H44" s="1">
        <v>38233</v>
      </c>
      <c r="I44" s="1">
        <v>45560.60868749839</v>
      </c>
      <c r="J44" t="s">
        <v>128</v>
      </c>
      <c r="K44" t="s">
        <v>31</v>
      </c>
      <c r="M44" t="s">
        <v>260</v>
      </c>
      <c r="N44" t="s">
        <v>261</v>
      </c>
      <c r="S44" t="b">
        <v>1</v>
      </c>
      <c r="U44" s="2">
        <f>HYPERLINK("https://sbirkapp.gov.cz/detail/SPPLEWPQRTZONXM6", "https://sbirkapp.gov.cz/detail/SPPLEWPQRTZONXM6")</f>
        <v>0</v>
      </c>
      <c r="V44" t="s">
        <v>262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263</v>
      </c>
      <c r="F45" t="s">
        <v>28</v>
      </c>
      <c r="G45" t="s">
        <v>264</v>
      </c>
      <c r="H45" s="1">
        <v>45377</v>
      </c>
      <c r="I45" s="1">
        <v>45393.33890401765</v>
      </c>
      <c r="J45" t="s">
        <v>265</v>
      </c>
      <c r="K45" t="s">
        <v>31</v>
      </c>
      <c r="M45" t="s">
        <v>266</v>
      </c>
      <c r="N45" t="s">
        <v>267</v>
      </c>
      <c r="O45" t="s">
        <v>268</v>
      </c>
      <c r="R45" t="s">
        <v>269</v>
      </c>
      <c r="S45" t="b">
        <v>0</v>
      </c>
      <c r="T45" s="1">
        <v>46063</v>
      </c>
      <c r="U45" s="2">
        <f>HYPERLINK("https://sbirkapp.gov.cz/detail/SPPPFJR55QVOQVMG", "https://sbirkapp.gov.cz/detail/SPPPFJR55QVOQVMG")</f>
        <v>0</v>
      </c>
      <c r="V45" t="s">
        <v>270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271</v>
      </c>
      <c r="F46" t="s">
        <v>39</v>
      </c>
      <c r="G46" t="s">
        <v>272</v>
      </c>
      <c r="H46" s="1">
        <v>45279</v>
      </c>
      <c r="I46" s="1">
        <v>45295.39439570891</v>
      </c>
      <c r="J46" t="s">
        <v>273</v>
      </c>
      <c r="K46" t="s">
        <v>31</v>
      </c>
      <c r="M46" t="s">
        <v>250</v>
      </c>
      <c r="N46" t="s">
        <v>251</v>
      </c>
      <c r="S46" t="b">
        <v>1</v>
      </c>
      <c r="U46" s="2">
        <f>HYPERLINK("https://sbirkapp.gov.cz/detail/SPPBRKQZYBH335QC", "https://sbirkapp.gov.cz/detail/SPPBRKQZYBH335QC")</f>
        <v>0</v>
      </c>
      <c r="V46" t="s">
        <v>274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275</v>
      </c>
      <c r="F47" t="s">
        <v>28</v>
      </c>
      <c r="G47" t="s">
        <v>276</v>
      </c>
      <c r="H47" s="1">
        <v>45244</v>
      </c>
      <c r="I47" s="1">
        <v>45257.54187283519</v>
      </c>
      <c r="J47" t="s">
        <v>277</v>
      </c>
      <c r="K47" t="s">
        <v>31</v>
      </c>
      <c r="M47" t="s">
        <v>278</v>
      </c>
      <c r="N47" t="s">
        <v>279</v>
      </c>
      <c r="S47" t="s">
        <v>280</v>
      </c>
      <c r="T47" t="s">
        <v>281</v>
      </c>
      <c r="U47" s="2">
        <f>HYPERLINK("https://sbirkapp.gov.cz/detail/SPPR7TUCDXI54CQY", "https://sbirkapp.gov.cz/detail/SPPR7TUCDXI54CQY")</f>
        <v>0</v>
      </c>
      <c r="V47" t="s">
        <v>282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283</v>
      </c>
      <c r="F48" t="s">
        <v>39</v>
      </c>
      <c r="G48" t="s">
        <v>284</v>
      </c>
      <c r="H48" s="1">
        <v>45238</v>
      </c>
      <c r="I48" s="1">
        <v>45243.40611465297</v>
      </c>
      <c r="J48" t="s">
        <v>285</v>
      </c>
      <c r="K48" t="s">
        <v>31</v>
      </c>
      <c r="M48" t="s">
        <v>286</v>
      </c>
      <c r="N48" t="s">
        <v>287</v>
      </c>
      <c r="P48" t="s">
        <v>288</v>
      </c>
      <c r="S48" t="b">
        <v>1</v>
      </c>
      <c r="U48" s="2">
        <f>HYPERLINK("https://sbirkapp.gov.cz/detail/SPPSK2HL3RIOXA56", "https://sbirkapp.gov.cz/detail/SPPSK2HL3RIOXA56")</f>
        <v>0</v>
      </c>
      <c r="V48" t="s">
        <v>289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290</v>
      </c>
      <c r="F49" t="s">
        <v>28</v>
      </c>
      <c r="G49" t="s">
        <v>291</v>
      </c>
      <c r="H49" s="1">
        <v>45202</v>
      </c>
      <c r="I49" s="1">
        <v>45216.58160543514</v>
      </c>
      <c r="J49" t="s">
        <v>292</v>
      </c>
      <c r="K49" t="s">
        <v>31</v>
      </c>
      <c r="M49" t="s">
        <v>61</v>
      </c>
      <c r="N49" t="s">
        <v>62</v>
      </c>
      <c r="P49" t="s">
        <v>293</v>
      </c>
      <c r="Q49" t="s">
        <v>294</v>
      </c>
      <c r="R49" t="s">
        <v>269</v>
      </c>
      <c r="S49" t="b">
        <v>0</v>
      </c>
      <c r="T49" s="1">
        <v>46063</v>
      </c>
      <c r="U49" s="2">
        <f>HYPERLINK("https://sbirkapp.gov.cz/detail/SPPXUXBT4VPYEHNK", "https://sbirkapp.gov.cz/detail/SPPXUXBT4VPYEHNK")</f>
        <v>0</v>
      </c>
      <c r="V49" t="s">
        <v>295</v>
      </c>
      <c r="W49">
        <v>2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296</v>
      </c>
      <c r="F50" t="s">
        <v>39</v>
      </c>
      <c r="G50" t="s">
        <v>297</v>
      </c>
      <c r="H50" s="1">
        <v>45104</v>
      </c>
      <c r="I50" s="1">
        <v>45106.46537033909</v>
      </c>
      <c r="J50" t="s">
        <v>298</v>
      </c>
      <c r="K50" t="s">
        <v>31</v>
      </c>
      <c r="M50" t="s">
        <v>47</v>
      </c>
      <c r="N50" t="s">
        <v>48</v>
      </c>
      <c r="P50" t="s">
        <v>299</v>
      </c>
      <c r="Q50" t="s">
        <v>300</v>
      </c>
      <c r="S50" t="b">
        <v>1</v>
      </c>
      <c r="U50" s="2">
        <f>HYPERLINK("https://sbirkapp.gov.cz/detail/SPP4YXXI36C2OUSM", "https://sbirkapp.gov.cz/detail/SPP4YXXI36C2OUSM")</f>
        <v>0</v>
      </c>
      <c r="V50" t="s">
        <v>301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302</v>
      </c>
      <c r="F51" t="s">
        <v>28</v>
      </c>
      <c r="G51" t="s">
        <v>303</v>
      </c>
      <c r="H51" s="1">
        <v>45090</v>
      </c>
      <c r="I51" s="1">
        <v>45098.42398884521</v>
      </c>
      <c r="J51" t="s">
        <v>304</v>
      </c>
      <c r="K51" t="s">
        <v>31</v>
      </c>
      <c r="M51" t="s">
        <v>75</v>
      </c>
      <c r="N51" t="s">
        <v>76</v>
      </c>
      <c r="P51" t="s">
        <v>305</v>
      </c>
      <c r="S51" t="b">
        <v>1</v>
      </c>
      <c r="U51" s="2">
        <f>HYPERLINK("https://sbirkapp.gov.cz/detail/SPPSWCJH2TU653OA", "https://sbirkapp.gov.cz/detail/SPPSWCJH2TU653OA")</f>
        <v>0</v>
      </c>
      <c r="V51" t="s">
        <v>306</v>
      </c>
      <c r="W51">
        <v>2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307</v>
      </c>
      <c r="F52" t="s">
        <v>28</v>
      </c>
      <c r="G52" t="s">
        <v>308</v>
      </c>
      <c r="H52" s="1">
        <v>45090</v>
      </c>
      <c r="I52" s="1">
        <v>45098.42082784732</v>
      </c>
      <c r="J52" t="s">
        <v>304</v>
      </c>
      <c r="K52" t="s">
        <v>31</v>
      </c>
      <c r="M52" t="s">
        <v>75</v>
      </c>
      <c r="N52" t="s">
        <v>76</v>
      </c>
      <c r="R52" t="s">
        <v>77</v>
      </c>
      <c r="S52" t="b">
        <v>0</v>
      </c>
      <c r="T52" s="1">
        <v>45839</v>
      </c>
      <c r="U52" s="2">
        <f>HYPERLINK("https://sbirkapp.gov.cz/detail/SPPIUOFP36ZUMP7C", "https://sbirkapp.gov.cz/detail/SPPIUOFP36ZUMP7C")</f>
        <v>0</v>
      </c>
      <c r="V52" t="s">
        <v>309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310</v>
      </c>
      <c r="F53" t="s">
        <v>39</v>
      </c>
      <c r="G53" t="s">
        <v>311</v>
      </c>
      <c r="H53" s="1">
        <v>45020</v>
      </c>
      <c r="I53" s="1">
        <v>45028.50710119174</v>
      </c>
      <c r="J53" t="s">
        <v>312</v>
      </c>
      <c r="K53" t="s">
        <v>31</v>
      </c>
      <c r="M53" t="s">
        <v>313</v>
      </c>
      <c r="N53" t="s">
        <v>314</v>
      </c>
      <c r="R53" t="s">
        <v>315</v>
      </c>
      <c r="S53" t="b">
        <v>0</v>
      </c>
      <c r="T53" s="1">
        <v>45778</v>
      </c>
      <c r="U53" s="2">
        <f>HYPERLINK("https://sbirkapp.gov.cz/detail/SPPNMX45URW7RNGQ", "https://sbirkapp.gov.cz/detail/SPPNMX45URW7RNGQ")</f>
        <v>0</v>
      </c>
      <c r="V53" t="s">
        <v>316</v>
      </c>
      <c r="W53">
        <v>2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317</v>
      </c>
      <c r="F54" t="s">
        <v>39</v>
      </c>
      <c r="G54" t="s">
        <v>318</v>
      </c>
      <c r="H54" s="1">
        <v>45020</v>
      </c>
      <c r="I54" s="1">
        <v>45028.49638483046</v>
      </c>
      <c r="J54" t="s">
        <v>312</v>
      </c>
      <c r="K54" t="s">
        <v>31</v>
      </c>
      <c r="M54" t="s">
        <v>319</v>
      </c>
      <c r="N54" t="s">
        <v>320</v>
      </c>
      <c r="O54" t="s">
        <v>321</v>
      </c>
      <c r="R54" t="s">
        <v>49</v>
      </c>
      <c r="S54" t="b">
        <v>0</v>
      </c>
      <c r="T54" s="1">
        <v>45121</v>
      </c>
      <c r="U54" s="2">
        <f>HYPERLINK("https://sbirkapp.gov.cz/detail/SPPLNRWNA455AU2Q", "https://sbirkapp.gov.cz/detail/SPPLNRWNA455AU2Q")</f>
        <v>0</v>
      </c>
      <c r="V54" t="s">
        <v>322</v>
      </c>
      <c r="W54">
        <v>3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323</v>
      </c>
      <c r="F55" t="s">
        <v>28</v>
      </c>
      <c r="G55" t="s">
        <v>324</v>
      </c>
      <c r="H55" s="1">
        <v>44971</v>
      </c>
      <c r="I55" s="1">
        <v>44984.41363770869</v>
      </c>
      <c r="J55" t="s">
        <v>325</v>
      </c>
      <c r="K55" t="s">
        <v>31</v>
      </c>
      <c r="M55" t="s">
        <v>266</v>
      </c>
      <c r="N55" t="s">
        <v>267</v>
      </c>
      <c r="O55" t="s">
        <v>326</v>
      </c>
      <c r="R55" t="s">
        <v>327</v>
      </c>
      <c r="S55" t="b">
        <v>0</v>
      </c>
      <c r="T55" s="1">
        <v>45231</v>
      </c>
      <c r="U55" s="2">
        <f>HYPERLINK("https://sbirkapp.gov.cz/detail/SPP2BDE2DD4LYSLM", "https://sbirkapp.gov.cz/detail/SPP2BDE2DD4LYSLM")</f>
        <v>0</v>
      </c>
      <c r="V55" t="s">
        <v>328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329</v>
      </c>
      <c r="F56" t="s">
        <v>39</v>
      </c>
      <c r="G56" t="s">
        <v>330</v>
      </c>
      <c r="H56" s="1">
        <v>44811</v>
      </c>
      <c r="I56" s="1">
        <v>44838.57733576206</v>
      </c>
      <c r="J56" t="s">
        <v>331</v>
      </c>
      <c r="K56" t="s">
        <v>31</v>
      </c>
      <c r="M56" t="s">
        <v>332</v>
      </c>
      <c r="N56" t="s">
        <v>54</v>
      </c>
      <c r="O56" t="s">
        <v>55</v>
      </c>
      <c r="R56" t="s">
        <v>333</v>
      </c>
      <c r="S56" t="b">
        <v>0</v>
      </c>
      <c r="T56" s="1">
        <v>46129</v>
      </c>
      <c r="U56" s="2">
        <f>HYPERLINK("https://sbirkapp.gov.cz/detail/SPPYE543DGSC53SA", "https://sbirkapp.gov.cz/detail/SPPYE543DGSC53SA")</f>
        <v>0</v>
      </c>
      <c r="V56" t="s">
        <v>334</v>
      </c>
      <c r="W56">
        <v>2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335</v>
      </c>
      <c r="F57" t="s">
        <v>28</v>
      </c>
      <c r="G57" t="s">
        <v>336</v>
      </c>
      <c r="H57" s="1">
        <v>44817</v>
      </c>
      <c r="I57" s="1">
        <v>44838.57366188221</v>
      </c>
      <c r="J57" t="s">
        <v>331</v>
      </c>
      <c r="K57" t="s">
        <v>31</v>
      </c>
      <c r="M57" t="s">
        <v>75</v>
      </c>
      <c r="N57" t="s">
        <v>76</v>
      </c>
      <c r="R57" t="s">
        <v>337</v>
      </c>
      <c r="S57" t="b">
        <v>0</v>
      </c>
      <c r="T57" s="1">
        <v>45113</v>
      </c>
      <c r="U57" s="2">
        <f>HYPERLINK("https://sbirkapp.gov.cz/detail/SPPM2NFFHHNRYGKI", "https://sbirkapp.gov.cz/detail/SPPM2NFFHHNRYGKI")</f>
        <v>0</v>
      </c>
      <c r="V57" t="s">
        <v>338</v>
      </c>
      <c r="W57">
        <v>2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339</v>
      </c>
      <c r="F58" t="s">
        <v>39</v>
      </c>
      <c r="G58" t="s">
        <v>340</v>
      </c>
      <c r="H58" s="1">
        <v>43853</v>
      </c>
      <c r="I58" s="1">
        <v>44838.4537999001</v>
      </c>
      <c r="J58" t="s">
        <v>341</v>
      </c>
      <c r="K58" t="s">
        <v>120</v>
      </c>
      <c r="L58" s="1">
        <v>43853</v>
      </c>
      <c r="M58" t="s">
        <v>53</v>
      </c>
      <c r="N58" t="s">
        <v>54</v>
      </c>
      <c r="O58" t="s">
        <v>55</v>
      </c>
      <c r="Q58" t="s">
        <v>342</v>
      </c>
      <c r="R58" t="s">
        <v>333</v>
      </c>
      <c r="S58" t="b">
        <v>0</v>
      </c>
      <c r="T58" s="1">
        <v>46129</v>
      </c>
      <c r="U58" s="2">
        <f>HYPERLINK("https://sbirkapp.gov.cz/detail/SPPWUJY4D2NJ25CY", "https://sbirkapp.gov.cz/detail/SPPWUJY4D2NJ25CY")</f>
        <v>0</v>
      </c>
      <c r="V58" t="s">
        <v>343</v>
      </c>
      <c r="W58">
        <v>2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344</v>
      </c>
      <c r="F59" t="s">
        <v>39</v>
      </c>
      <c r="G59" t="s">
        <v>345</v>
      </c>
      <c r="H59" s="1">
        <v>42459</v>
      </c>
      <c r="I59" s="1">
        <v>44838.45012204389</v>
      </c>
      <c r="J59" t="s">
        <v>346</v>
      </c>
      <c r="K59" t="s">
        <v>120</v>
      </c>
      <c r="L59" s="1">
        <v>42459</v>
      </c>
      <c r="M59" t="s">
        <v>53</v>
      </c>
      <c r="N59" t="s">
        <v>54</v>
      </c>
      <c r="O59" t="s">
        <v>55</v>
      </c>
      <c r="Q59" t="s">
        <v>347</v>
      </c>
      <c r="R59" t="s">
        <v>333</v>
      </c>
      <c r="S59" t="b">
        <v>0</v>
      </c>
      <c r="T59" s="1">
        <v>46129</v>
      </c>
      <c r="U59" s="2">
        <f>HYPERLINK("https://sbirkapp.gov.cz/detail/SPPKVW35S4GGTILI", "https://sbirkapp.gov.cz/detail/SPPKVW35S4GGTILI")</f>
        <v>0</v>
      </c>
      <c r="V59" t="s">
        <v>348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349</v>
      </c>
      <c r="F60" t="s">
        <v>39</v>
      </c>
      <c r="G60" t="s">
        <v>350</v>
      </c>
      <c r="H60" s="1">
        <v>42202</v>
      </c>
      <c r="I60" s="1">
        <v>44838.44581178943</v>
      </c>
      <c r="J60" t="s">
        <v>351</v>
      </c>
      <c r="K60" t="s">
        <v>120</v>
      </c>
      <c r="L60" s="1">
        <v>42202</v>
      </c>
      <c r="M60" t="s">
        <v>53</v>
      </c>
      <c r="N60" t="s">
        <v>352</v>
      </c>
      <c r="Q60" t="s">
        <v>353</v>
      </c>
      <c r="S60" t="b">
        <v>1</v>
      </c>
      <c r="U60" s="2">
        <f>HYPERLINK("https://sbirkapp.gov.cz/detail/SPP3AI6Z6HPPOBB2", "https://sbirkapp.gov.cz/detail/SPP3AI6Z6HPPOBB2")</f>
        <v>0</v>
      </c>
      <c r="V60" t="s">
        <v>354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355</v>
      </c>
      <c r="F61" t="s">
        <v>28</v>
      </c>
      <c r="G61" t="s">
        <v>356</v>
      </c>
      <c r="H61" s="1">
        <v>44775</v>
      </c>
      <c r="I61" s="1">
        <v>44785.47002842558</v>
      </c>
      <c r="J61" t="s">
        <v>357</v>
      </c>
      <c r="K61" t="s">
        <v>31</v>
      </c>
      <c r="M61" t="s">
        <v>266</v>
      </c>
      <c r="N61" t="s">
        <v>267</v>
      </c>
      <c r="O61" t="s">
        <v>358</v>
      </c>
      <c r="R61" t="s">
        <v>327</v>
      </c>
      <c r="S61" t="b">
        <v>0</v>
      </c>
      <c r="T61" s="1">
        <v>45231</v>
      </c>
      <c r="U61" s="2">
        <f>HYPERLINK("https://sbirkapp.gov.cz/detail/SPPWSTOLJ3T5YNME", "https://sbirkapp.gov.cz/detail/SPPWSTOLJ3T5YNME")</f>
        <v>0</v>
      </c>
      <c r="V61" t="s">
        <v>359</v>
      </c>
      <c r="W61">
        <v>2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360</v>
      </c>
      <c r="F62" t="s">
        <v>28</v>
      </c>
      <c r="G62" t="s">
        <v>361</v>
      </c>
      <c r="H62" s="1">
        <v>44356</v>
      </c>
      <c r="I62" s="1">
        <v>44785.46531517172</v>
      </c>
      <c r="J62" t="s">
        <v>362</v>
      </c>
      <c r="K62" t="s">
        <v>120</v>
      </c>
      <c r="L62" s="1">
        <v>44356</v>
      </c>
      <c r="M62" t="s">
        <v>266</v>
      </c>
      <c r="N62" t="s">
        <v>267</v>
      </c>
      <c r="O62" t="s">
        <v>363</v>
      </c>
      <c r="Q62" t="s">
        <v>364</v>
      </c>
      <c r="R62" t="s">
        <v>327</v>
      </c>
      <c r="S62" t="b">
        <v>0</v>
      </c>
      <c r="T62" s="1">
        <v>45231</v>
      </c>
      <c r="U62" s="2">
        <f>HYPERLINK("https://sbirkapp.gov.cz/detail/SPP4GRRDLVYEO5J2", "https://sbirkapp.gov.cz/detail/SPP4GRRDLVYEO5J2")</f>
        <v>0</v>
      </c>
      <c r="V62" t="s">
        <v>365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366</v>
      </c>
      <c r="F63" t="s">
        <v>28</v>
      </c>
      <c r="G63" t="s">
        <v>367</v>
      </c>
      <c r="H63" s="1">
        <v>43852</v>
      </c>
      <c r="I63" s="1">
        <v>44785.45589989755</v>
      </c>
      <c r="J63" t="s">
        <v>368</v>
      </c>
      <c r="K63" t="s">
        <v>120</v>
      </c>
      <c r="L63" s="1">
        <v>43852</v>
      </c>
      <c r="M63" t="s">
        <v>266</v>
      </c>
      <c r="N63" t="s">
        <v>267</v>
      </c>
      <c r="O63" t="s">
        <v>326</v>
      </c>
      <c r="Q63" t="s">
        <v>369</v>
      </c>
      <c r="R63" t="s">
        <v>327</v>
      </c>
      <c r="S63" t="b">
        <v>0</v>
      </c>
      <c r="T63" s="1">
        <v>45231</v>
      </c>
      <c r="U63" s="2">
        <f>HYPERLINK("https://sbirkapp.gov.cz/detail/SPPEVF5OLBZQAUJK", "https://sbirkapp.gov.cz/detail/SPPEVF5OLBZQAUJK")</f>
        <v>0</v>
      </c>
      <c r="V63" t="s">
        <v>370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371</v>
      </c>
      <c r="F64" t="s">
        <v>28</v>
      </c>
      <c r="G64" t="s">
        <v>372</v>
      </c>
      <c r="H64" s="1">
        <v>43774</v>
      </c>
      <c r="I64" s="1">
        <v>44785.45380086813</v>
      </c>
      <c r="J64" t="s">
        <v>373</v>
      </c>
      <c r="K64" t="s">
        <v>120</v>
      </c>
      <c r="L64" s="1">
        <v>43774</v>
      </c>
      <c r="M64" t="s">
        <v>266</v>
      </c>
      <c r="N64" t="s">
        <v>267</v>
      </c>
      <c r="Q64" t="s">
        <v>374</v>
      </c>
      <c r="R64" t="s">
        <v>327</v>
      </c>
      <c r="S64" t="b">
        <v>0</v>
      </c>
      <c r="T64" s="1">
        <v>45231</v>
      </c>
      <c r="U64" s="2">
        <f>HYPERLINK("https://sbirkapp.gov.cz/detail/SPPVOQIMPXTKP4US", "https://sbirkapp.gov.cz/detail/SPPVOQIMPXTKP4US")</f>
        <v>0</v>
      </c>
      <c r="V64" t="s">
        <v>375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376</v>
      </c>
      <c r="F65" t="s">
        <v>39</v>
      </c>
      <c r="G65" t="s">
        <v>377</v>
      </c>
      <c r="H65" s="1">
        <v>44733</v>
      </c>
      <c r="I65" s="1">
        <v>44740.65048212335</v>
      </c>
      <c r="J65" t="s">
        <v>378</v>
      </c>
      <c r="K65" t="s">
        <v>31</v>
      </c>
      <c r="M65" t="s">
        <v>379</v>
      </c>
      <c r="N65" t="s">
        <v>380</v>
      </c>
      <c r="P65" t="s">
        <v>381</v>
      </c>
      <c r="S65" t="b">
        <v>1</v>
      </c>
      <c r="U65" s="2">
        <f>HYPERLINK("https://sbirkapp.gov.cz/detail/SPPUFL6H4JI23WDK", "https://sbirkapp.gov.cz/detail/SPPUFL6H4JI23WDK")</f>
        <v>0</v>
      </c>
      <c r="V65" t="s">
        <v>382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383</v>
      </c>
      <c r="F66" t="s">
        <v>39</v>
      </c>
      <c r="G66" t="s">
        <v>384</v>
      </c>
      <c r="H66" s="1">
        <v>44733</v>
      </c>
      <c r="I66" s="1">
        <v>44740.46340513515</v>
      </c>
      <c r="J66" t="s">
        <v>357</v>
      </c>
      <c r="K66" t="s">
        <v>31</v>
      </c>
      <c r="M66" t="s">
        <v>286</v>
      </c>
      <c r="N66" t="s">
        <v>287</v>
      </c>
      <c r="R66" t="s">
        <v>385</v>
      </c>
      <c r="S66" t="b">
        <v>0</v>
      </c>
      <c r="T66" s="1">
        <v>45292</v>
      </c>
      <c r="U66" s="2">
        <f>HYPERLINK("https://sbirkapp.gov.cz/detail/SPPUHMKXIZBK5TSK", "https://sbirkapp.gov.cz/detail/SPPUHMKXIZBK5TSK")</f>
        <v>0</v>
      </c>
      <c r="V66" t="s">
        <v>386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387</v>
      </c>
      <c r="F67" t="s">
        <v>39</v>
      </c>
      <c r="G67" t="s">
        <v>388</v>
      </c>
      <c r="H67" s="1">
        <v>44733</v>
      </c>
      <c r="I67" s="1">
        <v>44740.42786055261</v>
      </c>
      <c r="J67" t="s">
        <v>378</v>
      </c>
      <c r="K67" t="s">
        <v>31</v>
      </c>
      <c r="M67" t="s">
        <v>68</v>
      </c>
      <c r="N67" t="s">
        <v>389</v>
      </c>
      <c r="R67" t="s">
        <v>390</v>
      </c>
      <c r="S67" t="b">
        <v>0</v>
      </c>
      <c r="T67" s="1">
        <v>46024</v>
      </c>
      <c r="U67" s="2">
        <f>HYPERLINK("https://sbirkapp.gov.cz/detail/SPPK65DSRGEUBO34", "https://sbirkapp.gov.cz/detail/SPPK65DSRGEUBO34")</f>
        <v>0</v>
      </c>
      <c r="V67" t="s">
        <v>391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392</v>
      </c>
      <c r="F68" t="s">
        <v>39</v>
      </c>
      <c r="G68" t="s">
        <v>393</v>
      </c>
      <c r="H68" s="1">
        <v>44697</v>
      </c>
      <c r="I68" s="1">
        <v>44697.5887880105</v>
      </c>
      <c r="J68" t="s">
        <v>394</v>
      </c>
      <c r="K68" t="s">
        <v>31</v>
      </c>
      <c r="M68" t="s">
        <v>395</v>
      </c>
      <c r="N68" t="s">
        <v>396</v>
      </c>
      <c r="O68" t="s">
        <v>397</v>
      </c>
      <c r="S68" t="b">
        <v>1</v>
      </c>
      <c r="U68" s="2">
        <f>HYPERLINK("https://sbirkapp.gov.cz/detail/SPP5P5Z2AWFC75M2", "https://sbirkapp.gov.cz/detail/SPP5P5Z2AWFC75M2")</f>
        <v>0</v>
      </c>
      <c r="V68" t="s">
        <v>398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399</v>
      </c>
      <c r="F69" t="s">
        <v>39</v>
      </c>
      <c r="G69" t="s">
        <v>400</v>
      </c>
      <c r="H69" s="1">
        <v>44656</v>
      </c>
      <c r="I69" s="1">
        <v>44663.39953923143</v>
      </c>
      <c r="J69" t="s">
        <v>401</v>
      </c>
      <c r="K69" t="s">
        <v>31</v>
      </c>
      <c r="M69" t="s">
        <v>402</v>
      </c>
      <c r="N69" t="s">
        <v>403</v>
      </c>
      <c r="O69" t="s">
        <v>321</v>
      </c>
      <c r="R69" t="s">
        <v>49</v>
      </c>
      <c r="S69" t="b">
        <v>0</v>
      </c>
      <c r="T69" s="1">
        <v>45121</v>
      </c>
      <c r="U69" s="2">
        <f>HYPERLINK("https://sbirkapp.gov.cz/detail/SPP64VY6PTLAWM5U", "https://sbirkapp.gov.cz/detail/SPP64VY6PTLAWM5U")</f>
        <v>0</v>
      </c>
      <c r="V69" t="s">
        <v>404</v>
      </c>
      <c r="W69">
        <v>2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405</v>
      </c>
      <c r="F70" t="s">
        <v>39</v>
      </c>
      <c r="G70" t="s">
        <v>406</v>
      </c>
      <c r="H70" s="1">
        <v>44511</v>
      </c>
      <c r="I70" s="1">
        <v>44663.39428702137</v>
      </c>
      <c r="J70" t="s">
        <v>407</v>
      </c>
      <c r="K70" t="s">
        <v>120</v>
      </c>
      <c r="L70" s="1">
        <v>44511</v>
      </c>
      <c r="M70" t="s">
        <v>319</v>
      </c>
      <c r="N70" t="s">
        <v>320</v>
      </c>
      <c r="Q70" t="s">
        <v>408</v>
      </c>
      <c r="R70" t="s">
        <v>49</v>
      </c>
      <c r="S70" t="b">
        <v>0</v>
      </c>
      <c r="T70" s="1">
        <v>45121</v>
      </c>
      <c r="U70" s="2">
        <f>HYPERLINK("https://sbirkapp.gov.cz/detail/SPPRYQDJE5GXOXOQ", "https://sbirkapp.gov.cz/detail/SPPRYQDJE5GXOXOQ")</f>
        <v>0</v>
      </c>
      <c r="V70" t="s">
        <v>409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410</v>
      </c>
      <c r="F71" t="s">
        <v>39</v>
      </c>
      <c r="G71" t="s">
        <v>411</v>
      </c>
      <c r="H71" s="1">
        <v>44586</v>
      </c>
      <c r="I71" s="1">
        <v>44594.48443284088</v>
      </c>
      <c r="J71" t="s">
        <v>412</v>
      </c>
      <c r="K71" t="s">
        <v>31</v>
      </c>
      <c r="M71" t="s">
        <v>379</v>
      </c>
      <c r="N71" t="s">
        <v>380</v>
      </c>
      <c r="R71" t="s">
        <v>413</v>
      </c>
      <c r="S71" t="b">
        <v>0</v>
      </c>
      <c r="T71" s="1">
        <v>44755</v>
      </c>
      <c r="U71" s="2">
        <f>HYPERLINK("https://sbirkapp.gov.cz/detail/SPPE73E3BASZDXX4", "https://sbirkapp.gov.cz/detail/SPPE73E3BASZDXX4")</f>
        <v>0</v>
      </c>
      <c r="V71" t="s">
        <v>414</v>
      </c>
      <c r="W71">
        <v>2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415</v>
      </c>
      <c r="F72" t="s">
        <v>39</v>
      </c>
      <c r="G72" t="s">
        <v>416</v>
      </c>
      <c r="H72" s="1">
        <v>44537</v>
      </c>
      <c r="I72" s="1">
        <v>44585.37654665669</v>
      </c>
      <c r="J72" t="s">
        <v>417</v>
      </c>
      <c r="K72" t="s">
        <v>31</v>
      </c>
      <c r="M72" t="s">
        <v>395</v>
      </c>
      <c r="N72" t="s">
        <v>396</v>
      </c>
      <c r="Q72" t="s">
        <v>418</v>
      </c>
      <c r="S72" t="b">
        <v>1</v>
      </c>
      <c r="U72" s="2">
        <f>HYPERLINK("https://sbirkapp.gov.cz/detail/SPPQHFJSMTUEH4AS", "https://sbirkapp.gov.cz/detail/SPPQHFJSMTUEH4AS")</f>
        <v>0</v>
      </c>
      <c r="V72" t="s">
        <v>419</v>
      </c>
      <c r="W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2026-04-30T03:01:53Z</dcterms:created>
  <dcterms:modified xsi:type="dcterms:W3CDTF">2026-04-30T03:01:53Z</dcterms:modified>
</cp:coreProperties>
</file>