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<sst xmlns="http://schemas.openxmlformats.org/spreadsheetml/2006/main" count="683" uniqueCount="313">
  <si>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</si>
  <si>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</si>
  <si>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</si>
  <si>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</si>
  <si>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</si>
  <si>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</si>
  <si>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</si>
  <si>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</si>
  <si>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</si>
  <si>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</si>
  <si>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</si>
  <si>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</si>
  <si>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</si>
  <si>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</si>
  <si>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</si>
  <si>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</si>
  <si>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</si>
  <si>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</si>
  <si>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</si>
  <si>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</si>
  <si>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</si>
  <si>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</si>
  <si>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</si>
  <si>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Havířov</t>
  </si>
  <si>
    <t>00297488</t>
  </si>
  <si>
    <t>7zhb6tn</t>
  </si>
  <si>
    <t>Moravskoslezský kraj</t>
  </si>
  <si>
    <t>4/2026</t>
  </si>
  <si>
    <t>Obecně závazná vyhláška</t>
  </si>
  <si>
    <t xml:space="preserve">o ochraně veřejné zeleně a o užívání zařízení města </t>
  </si>
  <si>
    <t>2026-06-24</t>
  </si>
  <si>
    <t>Běžný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</si>
  <si>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</si>
  <si>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</si>
  <si>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4/2007: o ochraně veřejné zeleně a o užívání zařízení města Havířova; 3/2013: kterou se mění a doplňuje OZV č. 4/2007, o ochraně veřejné zeleně a o užívání zařízení města Havířova</t>
  </si>
  <si>
    <t>1711140974</t>
  </si>
  <si>
    <t>3/2026</t>
  </si>
  <si>
    <t>k regulaci hlučných činností</t>
  </si>
  <si>
    <t>veřejný pořádek - hlučné činnosti; pyrotechnické výrobky</t>
  </si>
  <si>
    <t>zákon č. 128/2000 Sb., o obcích - § 10 písm. a) - hlučné činnosti; zákon č. 206/2015 Sb., zákon o pyrotechnice - § 35c</t>
  </si>
  <si>
    <t>6/2024: k regulaci hlučných činností</t>
  </si>
  <si>
    <t>1711140860</t>
  </si>
  <si>
    <t>2/2026</t>
  </si>
  <si>
    <t>o stanovení obecního systému odpadového hospodářství</t>
  </si>
  <si>
    <t>2027-01-01</t>
  </si>
  <si>
    <t>systém odpadového hospodářství</t>
  </si>
  <si>
    <t>zákon č. 541/2020 Sb., o odpadech - § 59 odst. 4</t>
  </si>
  <si>
    <t>1/2025: o stanovení obecního systému odpadového hospodářství</t>
  </si>
  <si>
    <t>1711071799</t>
  </si>
  <si>
    <t>1/2026</t>
  </si>
  <si>
    <t xml:space="preserve">kterou se vydává Požární řád </t>
  </si>
  <si>
    <t>2026-03-27</t>
  </si>
  <si>
    <t>požární ochrana - požární řád</t>
  </si>
  <si>
    <t>zákon č. 133/1985 Sb., o požární ochraně - § 29 odst. 1 písm. o) bod 1</t>
  </si>
  <si>
    <t>1/2011: kterou se vydává Požární řád města Havířova</t>
  </si>
  <si>
    <t>1663005039</t>
  </si>
  <si>
    <t>6/2025</t>
  </si>
  <si>
    <t>kterou se vymezují školské obvody spádových základních škol v Havířově</t>
  </si>
  <si>
    <t>2025-12-31</t>
  </si>
  <si>
    <t>školské obvody - základní školy</t>
  </si>
  <si>
    <t>zákon č. 561/2004 Sb., školský zákon - § 178 odst. 2 písm. b)</t>
  </si>
  <si>
    <t>7/2024: kterou se vymezují školské obvody spádových základní škol v Havířově</t>
  </si>
  <si>
    <t>1621983089</t>
  </si>
  <si>
    <t>5/2025</t>
  </si>
  <si>
    <t>kterou se vymezují školské obvody mateřských škol zřízených statutárním městem Havířov</t>
  </si>
  <si>
    <t>školské obvody - mateřské školy</t>
  </si>
  <si>
    <t>zákon č. 561/2004 Sb., školský zákon - § 179 odst. 3 a § 178 odst. 2 písm. b)</t>
  </si>
  <si>
    <t xml:space="preserve">8/2024: kterou se vymezují školské obvody mateřských škol zřízených statutárním městem Havířov </t>
  </si>
  <si>
    <t>1621981705</t>
  </si>
  <si>
    <t>4/2025</t>
  </si>
  <si>
    <t xml:space="preserve">kterou se zrušuje obecně závazná vyhláška č.  5/2007, kterou se zakazuje používání některých druhů paliv pro malé spalovací zdroje znečištění ovzduší   </t>
  </si>
  <si>
    <t>zrušovací</t>
  </si>
  <si>
    <t>ústavní zákon č. 1/1993 Sb., Ústava České republiky - čl. 104 odst. 3 - zrušovací OZV</t>
  </si>
  <si>
    <t>5/2007: kterou se zakazuje používání některých druhů paliv pro malé spalovací zdroje znečišťování ovzduší</t>
  </si>
  <si>
    <t>1621980844</t>
  </si>
  <si>
    <t>3/2025</t>
  </si>
  <si>
    <t xml:space="preserve">kterou se zakazuje konzumace alkoholických nápojů na veřejném prostranství </t>
  </si>
  <si>
    <t>2025-10-09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</si>
  <si>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</si>
  <si>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</si>
  <si>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2/2008: k zabezpečení místních záležitostí veřejného pořádku, kterou se vymezují veřejná prostranství, na nichž se zakazuje konzumace alkoholu</t>
  </si>
  <si>
    <t>1582513232</t>
  </si>
  <si>
    <t>2/2025</t>
  </si>
  <si>
    <t>kterou se nařizuje provedení speciální ochranné deratizace</t>
  </si>
  <si>
    <t>2025-07-10</t>
  </si>
  <si>
    <t>dezinsekce a deratizace</t>
  </si>
  <si>
    <t>zákon č. 258/2000 Sb., o ochraně veřejného zdraví a o změně některých souvisejících zákonů - § 96</t>
  </si>
  <si>
    <t>1543600000</t>
  </si>
  <si>
    <t>1/2025</t>
  </si>
  <si>
    <t>2025-04-01</t>
  </si>
  <si>
    <t>6/2023: Obecně závazná vyhláška o stanovení obecního systému odpadového hospodářství</t>
  </si>
  <si>
    <t>2/2026: o stanovení obecního systému odpadového hospodářství</t>
  </si>
  <si>
    <t>1486008983</t>
  </si>
  <si>
    <t>9/2024</t>
  </si>
  <si>
    <t>Nařízení</t>
  </si>
  <si>
    <t>kterým se vydává tržní řád</t>
  </si>
  <si>
    <t>2025-01-01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</si>
  <si>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</si>
  <si>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</si>
  <si>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4/2023: Nařízení, kterým se vydává tržní řád</t>
  </si>
  <si>
    <t>1453097002</t>
  </si>
  <si>
    <t>8/2024</t>
  </si>
  <si>
    <t xml:space="preserve">kterou se vymezují školské obvody mateřských škol zřízených statutárním městem Havířov </t>
  </si>
  <si>
    <t xml:space="preserve">12/2023: kterou se vymezují školské obvody mateřských škol zřízených statutárním městem Havířov </t>
  </si>
  <si>
    <t>5/2025: kterou se vymezují školské obvody mateřských škol zřízených statutárním městem Havířov</t>
  </si>
  <si>
    <t>1450664253</t>
  </si>
  <si>
    <t>7/2024</t>
  </si>
  <si>
    <t>kterou se vymezují školské obvody spádových základní škol v Havířově</t>
  </si>
  <si>
    <t>2024-12-25</t>
  </si>
  <si>
    <t>11/2023: kterou se vymezují školské obvody spádových základní škol v Havířově</t>
  </si>
  <si>
    <t>6/2025: kterou se vymezují školské obvody spádových základních škol v Havířově</t>
  </si>
  <si>
    <t>1450646344</t>
  </si>
  <si>
    <t>6/2024</t>
  </si>
  <si>
    <t>k regulaci hlučných činností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</si>
  <si>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</si>
  <si>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</si>
  <si>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1/2015: k regulaci hlučných činností</t>
  </si>
  <si>
    <t>3/2026: k regulaci hlučných činností; 3/2026: k regulaci hlučných činností</t>
  </si>
  <si>
    <t>1450643389</t>
  </si>
  <si>
    <t>5/2024</t>
  </si>
  <si>
    <t>kterým se zrušuje Nařízení č. 1/2023, kterým se stanoví maximální ceny jízdného v městské hromadné dopravě a příměstské dopravě provozované v rámci městské hromadné dopravy na území města Havířova</t>
  </si>
  <si>
    <t>2024-12-15</t>
  </si>
  <si>
    <t>ústavní zákon č. 1/1993 Sb., Ústava České republiky - čl. 79 odst. 3 - zrušovací nařízení</t>
  </si>
  <si>
    <t>1/2023: Nařízení, kterým se stanoví maximální ceny jízdného v městské hromadné dopravě a příměstské dopravě provozované v rámci městské hromadné dopravy na území města Havířova</t>
  </si>
  <si>
    <t>1434550125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</si>
  <si>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</si>
  <si>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</si>
  <si>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</si>
  <si>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</si>
  <si>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7/2023: Obecně závazná vyhláška o místním poplatku za užívání veřejného prostranství</t>
  </si>
  <si>
    <t>1409477992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</si>
  <si>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</si>
  <si>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</si>
  <si>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</si>
  <si>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</si>
  <si>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2/2006: kterou se stanoví koeficienty při výpočtu daně z nemovitostí; 5/2009: kterou se mění a doplňuje OZV č. 2/2006, kterou se stanoví koeficienty při výpočtu daně z nemovitostí</t>
  </si>
  <si>
    <t>1409426242</t>
  </si>
  <si>
    <t>2/2024</t>
  </si>
  <si>
    <t>kterým se stanoví maximální ceny za úhradu nákladů spojených s odtahem vozidla na území statutárního města Havířova a služby odstavné plochy pro odtažená vozidla</t>
  </si>
  <si>
    <t>2024-04-01</t>
  </si>
  <si>
    <t>regulace cen - stanovení maximálních cen, pokud nejsou stanoveny ministerstvem</t>
  </si>
  <si>
    <t>zákon č. 265/1991 Sb., o působnosti orgánů České republiky v oblasti cen - § 4a odst. 1 písm. a)</t>
  </si>
  <si>
    <t xml:space="preserve">10/2023: kterým se stanoví maximální ceny za úhradu nákladů spojených s odtahem vozidla                          na území statutárního města Havířova a služby odstavné plochy pro odtažená vozidla </t>
  </si>
  <si>
    <t>Vyřazeno</t>
  </si>
  <si>
    <t>-</t>
  </si>
  <si>
    <t>1331132001</t>
  </si>
  <si>
    <t>1/2024</t>
  </si>
  <si>
    <t>2024-03-28</t>
  </si>
  <si>
    <t>1328670093</t>
  </si>
  <si>
    <t>5/2009</t>
  </si>
  <si>
    <t>kterou se mění a doplňuje OZV č. 2/2006, kterou se stanoví koeficienty při výpočtu daně z nemovitostí</t>
  </si>
  <si>
    <t>2010-01-01</t>
  </si>
  <si>
    <t>Dle přechodného ustanovení</t>
  </si>
  <si>
    <t>daň z nemovitých věcí - místní koeficient</t>
  </si>
  <si>
    <t>zákon č. 338/1992 Sb., o dani z nemovitých věcí - § 12</t>
  </si>
  <si>
    <t>2/2006: kterou se stanoví koeficienty při výpočtu daně z nemovitostí</t>
  </si>
  <si>
    <t>3/2024: o stanovení místních koeficientů daně z nemovitých věcí</t>
  </si>
  <si>
    <t>1318074953</t>
  </si>
  <si>
    <t>2/2008</t>
  </si>
  <si>
    <t>k zabezpečení místních záležitostí veřejného pořádku, kterou se vymezují veřejná prostranství, na nichž se zakazuje konzumace alkoholu</t>
  </si>
  <si>
    <t>2008-07-17</t>
  </si>
  <si>
    <t>veřejný pořádek - konzumace alkoholu</t>
  </si>
  <si>
    <t>zákon č. 128/2000 Sb., o obcích - § 10 písm. a) - konzumace alkoholu</t>
  </si>
  <si>
    <t xml:space="preserve">3/2025: kterou se zakazuje konzumace alkoholických nápojů na veřejném prostranství ; 3/2025: kterou se zakazuje konzumace alkoholických nápojů na veřejném prostranství </t>
  </si>
  <si>
    <t>1317873958</t>
  </si>
  <si>
    <t>1/2011</t>
  </si>
  <si>
    <t>kterou se vydává Požární řád města Havířova</t>
  </si>
  <si>
    <t>2011-02-16</t>
  </si>
  <si>
    <t xml:space="preserve">1/2026: kterou se vydává Požární řád </t>
  </si>
  <si>
    <t>1317874003</t>
  </si>
  <si>
    <t>4/2011</t>
  </si>
  <si>
    <t>o Městské policii Havířov</t>
  </si>
  <si>
    <t>2011-07-15</t>
  </si>
  <si>
    <t>obecní policie</t>
  </si>
  <si>
    <t xml:space="preserve">zákon č. 553/1991 Sb., o obecní policii - § 1 odst. 1 </t>
  </si>
  <si>
    <t>1317873955</t>
  </si>
  <si>
    <t>8/2011</t>
  </si>
  <si>
    <t>k zabezpečení místních záležitostí veřejného pořádku na území města Havířova</t>
  </si>
  <si>
    <t>2011-12-10</t>
  </si>
  <si>
    <t>veřejný pořádek - provozní doba hostinských zařízení</t>
  </si>
  <si>
    <t>zákon č. 128/2000 Sb., o obcích - § 10 písm. a) - provozní doba hostinských zařízení</t>
  </si>
  <si>
    <t>1317873749</t>
  </si>
  <si>
    <t>3/2013</t>
  </si>
  <si>
    <t>kterou se mění a doplňuje OZV č. 4/2007, o ochraně veřejné zeleně a o užívání zařízení města Havířova</t>
  </si>
  <si>
    <t>2013-07-16</t>
  </si>
  <si>
    <t>veřejný pořádek - údržba a ochrana veřejné zeleně</t>
  </si>
  <si>
    <t>zákon č. 128/2000 Sb., o obcích - § 10 písm. c) - údržba a ochrana veřejné zeleně</t>
  </si>
  <si>
    <t>4/2007: o ochraně veřejné zeleně a o užívání zařízení města Havířova</t>
  </si>
  <si>
    <t xml:space="preserve">4/2026: o ochraně veřejné zeleně a o užívání zařízení města ; 4/2026: o ochraně veřejné zeleně a o užívání zařízení města </t>
  </si>
  <si>
    <t>1317873746</t>
  </si>
  <si>
    <t>2/2006</t>
  </si>
  <si>
    <t>kterou se stanoví koeficienty při výpočtu daně z nemovitostí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</si>
  <si>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</si>
  <si>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</si>
  <si>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b)  ; zákon č. 338/1992 Sb., o dani z nemovitých věcí - § 11 odst. 3 písm. a)  </t>
  </si>
  <si>
    <t>5/2009: kterou se mění a doplňuje OZV č. 2/2006, kterou se stanoví koeficienty při výpočtu daně z nemovitostí; 5/2009: kterou se mění a doplňuje OZV č. 2/2006, kterou se stanoví koeficienty při výpočtu daně z nemovitostí</t>
  </si>
  <si>
    <t>1315477168</t>
  </si>
  <si>
    <t>4/2007</t>
  </si>
  <si>
    <t>o ochraně veřejné zeleně a o užívání zařízení města Havířova</t>
  </si>
  <si>
    <t>2007-04-01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</si>
  <si>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</si>
  <si>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</si>
  <si>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3/2013: kterou se mění a doplňuje OZV č. 4/2007, o ochraně veřejné zeleně a o užívání zařízení města Havířova</t>
  </si>
  <si>
    <t>1315477162</t>
  </si>
  <si>
    <t>5/2007</t>
  </si>
  <si>
    <t>kterou se zakazuje používání některých druhů paliv pro malé spalovací zdroje znečišťování ovzduší</t>
  </si>
  <si>
    <t>2008-01-01</t>
  </si>
  <si>
    <t>ochrana ovzduší - spalování vybraných druhů pevných paliv</t>
  </si>
  <si>
    <t xml:space="preserve">zákon č. 201/2012 Sb., o ochraně ovzduší - § 17 odst. 5 </t>
  </si>
  <si>
    <t xml:space="preserve">4/2025: kterou se zrušuje obecně závazná vyhláška č.  5/2007, kterou se zakazuje používání některých druhů paliv pro malé spalovací zdroje znečištění ovzduší   </t>
  </si>
  <si>
    <t>1315477061</t>
  </si>
  <si>
    <t>5/2011</t>
  </si>
  <si>
    <t>kterým se stanoví maximální cena za přiložení a odstranění technických prostředků k zabránění odjezdu vozidla</t>
  </si>
  <si>
    <t>1315477000</t>
  </si>
  <si>
    <t>1/2015</t>
  </si>
  <si>
    <t>2015-02-17</t>
  </si>
  <si>
    <t>6/2024: k regulaci hlučných činností; 6/2024: k regulaci hlučných činností</t>
  </si>
  <si>
    <t>1315477052</t>
  </si>
  <si>
    <t>1/2017</t>
  </si>
  <si>
    <t>o regulaci provozování hazardních her</t>
  </si>
  <si>
    <t>2017-03-18</t>
  </si>
  <si>
    <t>hazardní hry</t>
  </si>
  <si>
    <t xml:space="preserve">zákon č. 186/2016 Sb., o hazardních hrách - § 12 </t>
  </si>
  <si>
    <t>1315476938</t>
  </si>
  <si>
    <t>4/2020</t>
  </si>
  <si>
    <t>kterou se stanovují pravidla pro pohyb psů na veřejném prostranství ve městě Havířově a vymezují prostory pro volné pobíhání psů</t>
  </si>
  <si>
    <t>2020-07-10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</si>
  <si>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</si>
  <si>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</si>
  <si>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1315476980</t>
  </si>
  <si>
    <t>6/2020</t>
  </si>
  <si>
    <t>kterým se vymezují oblasti města, ve kterých lze místní komunikace nebo jejich určené úseky užít k stání silničního motorového vozidla za sjednanou cenu</t>
  </si>
  <si>
    <t>2020-09-12</t>
  </si>
  <si>
    <t xml:space="preserve">pozemní komunikace - zpoplatnění stání a odstavení </t>
  </si>
  <si>
    <t xml:space="preserve">zákon č. 13/1997 Sb., o pozemních komunikacích - § 23 odst. 1 </t>
  </si>
  <si>
    <t>1314091906</t>
  </si>
  <si>
    <t>12/2023</t>
  </si>
  <si>
    <t>2024-01-04</t>
  </si>
  <si>
    <t>2/2023: Obecně závazná vyhláška, kterou se stanoví školské obvody mateřských škol zřízených statutárním městem Havířov</t>
  </si>
  <si>
    <t>1288606775</t>
  </si>
  <si>
    <t>11/2023</t>
  </si>
  <si>
    <t>3/2023: Obecně závazná vyhláška, kterou se vymezují školské obvody spádových základních škol v Havířově</t>
  </si>
  <si>
    <t>1288606773</t>
  </si>
  <si>
    <t>10/2023</t>
  </si>
  <si>
    <t xml:space="preserve">kterým se stanoví maximální ceny za úhradu nákladů spojených s odtahem vozidla                          na území statutárního města Havířova a služby odstavné plochy pro odtažená vozidla </t>
  </si>
  <si>
    <t>2024-01-01</t>
  </si>
  <si>
    <t xml:space="preserve">5/2023: Nařízení, kterým se stanoví maximální ceny za úhradu nákladů spojených s odtahem vozidla a služby odstavné plochy </t>
  </si>
  <si>
    <t>2/2024: kterým se stanoví maximální ceny za úhradu nákladů spojených s odtahem vozidla na území statutárního města Havířova a služby odstavné plochy pro odtažená vozidla</t>
  </si>
  <si>
    <t>1275312265</t>
  </si>
  <si>
    <t>9/2023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</si>
  <si>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</si>
  <si>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</si>
  <si>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</si>
  <si>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1244349445</t>
  </si>
  <si>
    <t>8/2023</t>
  </si>
  <si>
    <t>Obecně závazná vyhláška o místním poplatku ze psů</t>
  </si>
  <si>
    <t>místní poplatek ze psů</t>
  </si>
  <si>
    <t>zákon č. 565/1990 Sb., o místních poplatcích - § 14 - ze psů</t>
  </si>
  <si>
    <t>1244349448</t>
  </si>
  <si>
    <t>7/2023</t>
  </si>
  <si>
    <t>Obecně závazná vyhláška o místním poplatku za užívání veřejného prostranství</t>
  </si>
  <si>
    <t>4/2024: o místním poplatku za užívání veřejného prostranství</t>
  </si>
  <si>
    <t>1244349469</t>
  </si>
  <si>
    <t>6/2023</t>
  </si>
  <si>
    <t>Obecně závazná vyhláška o stanovení obecního systému odpadového hospodářství</t>
  </si>
  <si>
    <t>1244349535</t>
  </si>
  <si>
    <t>5/2023</t>
  </si>
  <si>
    <t xml:space="preserve">Nařízení, kterým se stanoví maximální ceny za úhradu nákladů spojených s odtahem vozidla a služby odstavné plochy </t>
  </si>
  <si>
    <t>2023-07-01</t>
  </si>
  <si>
    <t>1191163843</t>
  </si>
  <si>
    <t>4/2023</t>
  </si>
  <si>
    <t>Nařízení, kterým se vydává tržní řád</t>
  </si>
  <si>
    <t>2023-06-01</t>
  </si>
  <si>
    <t>regulace prodeje zboží a nabízení služeb - tržní řád</t>
  </si>
  <si>
    <t xml:space="preserve">zákon č. 455/1991 Sb., živnostenský zákon - § 18 odst. 1 </t>
  </si>
  <si>
    <t>9/2024: kterým se vydává tržní řád; 9/2024: kterým se vydává tržní řád</t>
  </si>
  <si>
    <t>1187642063</t>
  </si>
  <si>
    <t>3/2023</t>
  </si>
  <si>
    <t>Obecně závazná vyhláška, kterou se vymezují školské obvody spádových základních škol v Havířově</t>
  </si>
  <si>
    <t>2023-03-17</t>
  </si>
  <si>
    <t>1153034954</t>
  </si>
  <si>
    <t>2/2023</t>
  </si>
  <si>
    <t>Obecně závazná vyhláška, kterou se stanoví školské obvody mateřských škol zřízených statutárním městem Havířov</t>
  </si>
  <si>
    <t>1153035016</t>
  </si>
  <si>
    <t>1/2023</t>
  </si>
  <si>
    <t>Nařízení, kterým se stanoví maximální ceny jízdného v městské hromadné dopravě a příměstské dopravě provozované v rámci městské hromadné dopravy na území města Havířova</t>
  </si>
  <si>
    <t>2023-03-01</t>
  </si>
  <si>
    <t>5/2024: kterým se zrušuje Nařízení č. 1/2023, kterým se stanoví maximální ceny jízdného v městské hromadné dopravě a příměstské dopravě provozované v rámci městské hromadné dopravy na území města Havířova</t>
  </si>
  <si>
    <t>1130131458</t>
  </si>
  <si>
    <t>3/2022</t>
  </si>
  <si>
    <t>kterým se stanovuje rozsah, způsob a lhůty odstraňování závad ve schůdnosti místních komunikací a chodníků a vymezují se úseky místních komunikací a chodníků,  na kterých se pro jejich malý dopravní význam nezajišťuje sjízdnost a schůdnost odstraňováním sněhu a náledí</t>
  </si>
  <si>
    <t>2022-10-31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</si>
  <si>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</si>
  <si>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</si>
  <si>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1089065203</t>
  </si>
  <si>
    <t>2/2022</t>
  </si>
  <si>
    <t>2022-10-18</t>
  </si>
  <si>
    <t>1089064297</t>
  </si>
  <si>
    <t>1/2022</t>
  </si>
  <si>
    <t>o nočním klidu a o zabezpečení veřejného pořádku při pořádání veřejnosti přístupných akcí na území města Havířova</t>
  </si>
  <si>
    <t>2022-07-06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</si>
  <si>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</si>
  <si>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</si>
  <si>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1052751738</t>
  </si>
  <si>
    <t>5/2006</t>
  </si>
  <si>
    <t xml:space="preserve">Nařízení č. 5/2006, kterým se oznamuje záměr zadat zpracování lesních hospodářských osnov pro vlastníky lesů o výměře do 50 hektarů ve správním obvodu obce s rozšířenou působností Havířov </t>
  </si>
  <si>
    <t>2006-06-29</t>
  </si>
  <si>
    <t>lesní hospodářské osnovy</t>
  </si>
  <si>
    <t>zákon č. 289/1995 Sb., lesní zákon - § 25 odst. 2</t>
  </si>
  <si>
    <t>1037785631</t>
  </si>
  <si>
    <t>7/2005</t>
  </si>
  <si>
    <t>VÝMAZ</t>
  </si>
  <si>
    <t>1037767932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</si>
</sst>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46181</v>
      </c>
      <c r="I2" s="1">
        <v>46182.44836949542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HYPERLINK("https://sbirkapp.gov.cz/detail/SPPWPODP5THZKNOI", "https://sbirkapp.gov.cz/detail/SPPWPODP5THZKNOI")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46181</v>
      </c>
      <c r="I3" s="1">
        <v>46182.44835795651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HYPERLINK("https://sbirkapp.gov.cz/detail/SPPRRNOS2YDPHIWW", "https://sbirkapp.gov.cz/detail/SPPRRNOS2YDPHIWW")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46181</v>
      </c>
      <c r="I4" s="1">
        <v>46182.40674847015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HYPERLINK("https://sbirkapp.gov.cz/detail/SPPARZANRLLK3HVM", "https://sbirkapp.gov.cz/detail/SPPARZANRLLK3HVM")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46090</v>
      </c>
      <c r="I5" s="1">
        <v>46093.28755669195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HYPERLINK("https://sbirkapp.gov.cz/detail/SPPP5K26OC65YUDE", "https://sbirkapp.gov.cz/detail/SPPP5K26OC65YUDE")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46006</v>
      </c>
      <c r="I6" s="1">
        <v>46007.5003814097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HYPERLINK("https://sbirkapp.gov.cz/detail/SPPIKSJNQYZW7BLQ", "https://sbirkapp.gov.cz/detail/SPPIKSJNQYZW7BLQ")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46006</v>
      </c>
      <c r="I7" s="1">
        <v>46007.49984689368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HYPERLINK("https://sbirkapp.gov.cz/detail/SPPRVEWIGHLBXVTG", "https://sbirkapp.gov.cz/detail/SPPRVEWIGHLBXVTG")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46006</v>
      </c>
      <c r="I8" s="1">
        <v>46007.4993117268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HYPERLINK("https://sbirkapp.gov.cz/detail/SPPKKYDZ4ZI5J5XM", "https://sbirkapp.gov.cz/detail/SPPKKYDZ4ZI5J5XM")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45922</v>
      </c>
      <c r="I9" s="1">
        <v>45924.40687647285</v>
      </c>
      <c r="J9" t="s">
        <v>77</v>
      </c>
      <c r="K9" t="s">
        <v>31</v>
      </c>
      <c r="M9" t="s">
        <v>78</v>
      </c>
      <c r="N9" t="s">
        <v>79</v>
      </c>
      <c r="P9" t="s">
        <v>80</v>
      </c>
      <c r="S9" t="b">
        <v>1</v>
      </c>
      <c r="U9" s="2">
        <f>HYPERLINK("https://sbirkapp.gov.cz/detail/SPP4IN6GUD2UU4CU", "https://sbirkapp.gov.cz/detail/SPP4IN6GUD2UU4CU")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45831</v>
      </c>
      <c r="I10" s="1">
        <v>45833.32366066667</v>
      </c>
      <c r="J10" t="s">
        <v>84</v>
      </c>
      <c r="K10" t="s">
        <v>31</v>
      </c>
      <c r="M10" t="s">
        <v>85</v>
      </c>
      <c r="N10" t="s">
        <v>86</v>
      </c>
      <c r="S10" t="b">
        <v>1</v>
      </c>
      <c r="T10" s="1">
        <v>46328</v>
      </c>
      <c r="U10" s="2">
        <f>HYPERLINK("https://sbirkapp.gov.cz/detail/SPPZAWGXHO3L53E4", "https://sbirkapp.gov.cz/detail/SPPZAWGXHO3L53E4")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43</v>
      </c>
      <c r="H11" s="1">
        <v>45712</v>
      </c>
      <c r="I11" s="1">
        <v>45714.61539790957</v>
      </c>
      <c r="J11" t="s">
        <v>89</v>
      </c>
      <c r="K11" t="s">
        <v>31</v>
      </c>
      <c r="M11" t="s">
        <v>45</v>
      </c>
      <c r="N11" t="s">
        <v>46</v>
      </c>
      <c r="P11" t="s">
        <v>90</v>
      </c>
      <c r="R11" t="s">
        <v>91</v>
      </c>
      <c r="S11" t="b">
        <v>1</v>
      </c>
      <c r="T11" s="1">
        <v>46388</v>
      </c>
      <c r="U11" s="2">
        <f>HYPERLINK("https://sbirkapp.gov.cz/detail/SPPUHSBAIBBRXHUK", "https://sbirkapp.gov.cz/detail/SPPUHSBAIBBRXHUK")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94</v>
      </c>
      <c r="G12" t="s">
        <v>95</v>
      </c>
      <c r="H12" s="1">
        <v>45642</v>
      </c>
      <c r="I12" s="1">
        <v>45642.53510889094</v>
      </c>
      <c r="J12" t="s">
        <v>96</v>
      </c>
      <c r="K12" t="s">
        <v>31</v>
      </c>
      <c r="M12" t="s">
        <v>97</v>
      </c>
      <c r="N12" t="s">
        <v>98</v>
      </c>
      <c r="P12" t="s">
        <v>99</v>
      </c>
      <c r="S12" t="b">
        <v>1</v>
      </c>
      <c r="U12" s="2">
        <f>HYPERLINK("https://sbirkapp.gov.cz/detail/SPPSEZUKQEEVK5UQ", "https://sbirkapp.gov.cz/detail/SPPSEZUKQEEVK5UQ")</f>
        <v>0</v>
      </c>
      <c r="V12" t="s">
        <v>100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45635</v>
      </c>
      <c r="I13" s="1">
        <v>45636.49019940099</v>
      </c>
      <c r="J13" t="s">
        <v>96</v>
      </c>
      <c r="K13" t="s">
        <v>31</v>
      </c>
      <c r="M13" t="s">
        <v>65</v>
      </c>
      <c r="N13" t="s">
        <v>66</v>
      </c>
      <c r="P13" t="s">
        <v>103</v>
      </c>
      <c r="R13" t="s">
        <v>104</v>
      </c>
      <c r="S13" t="b">
        <v>0</v>
      </c>
      <c r="T13" s="1">
        <v>46022</v>
      </c>
      <c r="U13" s="2">
        <f>HYPERLINK("https://sbirkapp.gov.cz/detail/SPPKMMOGHMY2FXFK", "https://sbirkapp.gov.cz/detail/SPPKMMOGHMY2FXFK")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45635</v>
      </c>
      <c r="I14" s="1">
        <v>45636.47095512901</v>
      </c>
      <c r="J14" t="s">
        <v>108</v>
      </c>
      <c r="K14" t="s">
        <v>31</v>
      </c>
      <c r="M14" t="s">
        <v>59</v>
      </c>
      <c r="N14" t="s">
        <v>60</v>
      </c>
      <c r="P14" t="s">
        <v>109</v>
      </c>
      <c r="R14" t="s">
        <v>110</v>
      </c>
      <c r="S14" t="b">
        <v>0</v>
      </c>
      <c r="T14" s="1">
        <v>46022</v>
      </c>
      <c r="U14" s="2">
        <f>HYPERLINK("https://sbirkapp.gov.cz/detail/SPP5M6VMXGV567Q6", "https://sbirkapp.gov.cz/detail/SPP5M6VMXGV567Q6")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45635</v>
      </c>
      <c r="I15" s="1">
        <v>45636.46881510346</v>
      </c>
      <c r="J15" t="s">
        <v>108</v>
      </c>
      <c r="K15" t="s">
        <v>31</v>
      </c>
      <c r="M15" t="s">
        <v>114</v>
      </c>
      <c r="N15" t="s">
        <v>115</v>
      </c>
      <c r="P15" t="s">
        <v>116</v>
      </c>
      <c r="R15" t="s">
        <v>117</v>
      </c>
      <c r="S15" t="b">
        <v>1</v>
      </c>
      <c r="T15" s="1">
        <v>46197</v>
      </c>
      <c r="U15" s="2">
        <f>HYPERLINK("https://sbirkapp.gov.cz/detail/SPPPXIH3OUJXWLCM", "https://sbirkapp.gov.cz/detail/SPPPXIH3OUJXWLCM")</f>
        <v>0</v>
      </c>
      <c r="V15" t="s">
        <v>118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94</v>
      </c>
      <c r="G16" t="s">
        <v>120</v>
      </c>
      <c r="H16" s="1">
        <v>45600</v>
      </c>
      <c r="I16" s="1">
        <v>45601.33625469869</v>
      </c>
      <c r="J16" t="s">
        <v>121</v>
      </c>
      <c r="K16" t="s">
        <v>31</v>
      </c>
      <c r="M16" t="s">
        <v>71</v>
      </c>
      <c r="N16" t="s">
        <v>122</v>
      </c>
      <c r="P16" t="s">
        <v>123</v>
      </c>
      <c r="S16" t="b">
        <v>1</v>
      </c>
      <c r="U16" s="2">
        <f>HYPERLINK("https://sbirkapp.gov.cz/detail/SPP5GC4ZEGNPXOVI", "https://sbirkapp.gov.cz/detail/SPP5GC4ZEGNPXOVI")</f>
        <v>0</v>
      </c>
      <c r="V16" t="s">
        <v>124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125</v>
      </c>
      <c r="F17" t="s">
        <v>28</v>
      </c>
      <c r="G17" t="s">
        <v>126</v>
      </c>
      <c r="H17" s="1">
        <v>45544</v>
      </c>
      <c r="I17" s="1">
        <v>45544.66795135754</v>
      </c>
      <c r="J17" t="s">
        <v>96</v>
      </c>
      <c r="K17" t="s">
        <v>31</v>
      </c>
      <c r="M17" t="s">
        <v>127</v>
      </c>
      <c r="N17" t="s">
        <v>128</v>
      </c>
      <c r="P17" t="s">
        <v>129</v>
      </c>
      <c r="S17" t="b">
        <v>1</v>
      </c>
      <c r="U17" s="2">
        <f>HYPERLINK("https://sbirkapp.gov.cz/detail/SPPF3QM7BU2VN2FY", "https://sbirkapp.gov.cz/detail/SPPF3QM7BU2VN2FY")</f>
        <v>0</v>
      </c>
      <c r="V17" t="s">
        <v>130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28</v>
      </c>
      <c r="G18" t="s">
        <v>132</v>
      </c>
      <c r="H18" s="1">
        <v>45544</v>
      </c>
      <c r="I18" s="1">
        <v>45544.62181103414</v>
      </c>
      <c r="J18" t="s">
        <v>96</v>
      </c>
      <c r="K18" t="s">
        <v>31</v>
      </c>
      <c r="M18" t="s">
        <v>133</v>
      </c>
      <c r="N18" t="s">
        <v>134</v>
      </c>
      <c r="P18" t="s">
        <v>135</v>
      </c>
      <c r="S18" t="b">
        <v>1</v>
      </c>
      <c r="U18" s="2">
        <f>HYPERLINK("https://sbirkapp.gov.cz/detail/SPPH3C37DAHFDZOO", "https://sbirkapp.gov.cz/detail/SPPH3C37DAHFDZOO")</f>
        <v>0</v>
      </c>
      <c r="V18" t="s">
        <v>136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94</v>
      </c>
      <c r="G19" t="s">
        <v>138</v>
      </c>
      <c r="H19" s="1">
        <v>45369</v>
      </c>
      <c r="I19" s="1">
        <v>45369.67682511243</v>
      </c>
      <c r="J19" t="s">
        <v>139</v>
      </c>
      <c r="K19" t="s">
        <v>31</v>
      </c>
      <c r="M19" t="s">
        <v>140</v>
      </c>
      <c r="N19" t="s">
        <v>141</v>
      </c>
      <c r="P19" t="s">
        <v>142</v>
      </c>
      <c r="S19" t="s">
        <v>143</v>
      </c>
      <c r="T19" t="s">
        <v>144</v>
      </c>
      <c r="U19" s="2">
        <f>HYPERLINK("https://sbirkapp.gov.cz/detail/SPPMIZKDQOLQCWEA", "https://sbirkapp.gov.cz/detail/SPPMIZKDQOLQCWEA")</f>
        <v>0</v>
      </c>
      <c r="V19" t="s">
        <v>145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146</v>
      </c>
      <c r="F20" t="s">
        <v>28</v>
      </c>
      <c r="G20" t="s">
        <v>83</v>
      </c>
      <c r="H20" s="1">
        <v>45362</v>
      </c>
      <c r="I20" s="1">
        <v>45364.32229416708</v>
      </c>
      <c r="J20" t="s">
        <v>147</v>
      </c>
      <c r="K20" t="s">
        <v>31</v>
      </c>
      <c r="M20" t="s">
        <v>85</v>
      </c>
      <c r="N20" t="s">
        <v>86</v>
      </c>
      <c r="S20" t="b">
        <v>0</v>
      </c>
      <c r="T20" s="1">
        <v>45779</v>
      </c>
      <c r="U20" s="2">
        <f>HYPERLINK("https://sbirkapp.gov.cz/detail/SPPQPYVJAMKEYSMA", "https://sbirkapp.gov.cz/detail/SPPQPYVJAMKEYSMA")</f>
        <v>0</v>
      </c>
      <c r="V20" t="s">
        <v>148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149</v>
      </c>
      <c r="F21" t="s">
        <v>28</v>
      </c>
      <c r="G21" t="s">
        <v>150</v>
      </c>
      <c r="H21" s="1">
        <v>40135</v>
      </c>
      <c r="I21" s="1">
        <v>45342.5046972576</v>
      </c>
      <c r="J21" t="s">
        <v>151</v>
      </c>
      <c r="K21" t="s">
        <v>152</v>
      </c>
      <c r="L21" s="1">
        <v>40135</v>
      </c>
      <c r="M21" t="s">
        <v>153</v>
      </c>
      <c r="N21" t="s">
        <v>154</v>
      </c>
      <c r="O21" t="s">
        <v>155</v>
      </c>
      <c r="R21" t="s">
        <v>156</v>
      </c>
      <c r="S21" t="b">
        <v>0</v>
      </c>
      <c r="T21" s="1">
        <v>45658</v>
      </c>
      <c r="U21" s="2">
        <f>HYPERLINK("https://sbirkapp.gov.cz/detail/SPPLWV3QHVMIPIQC", "https://sbirkapp.gov.cz/detail/SPPLWV3QHVMIPIQC")</f>
        <v>0</v>
      </c>
      <c r="V21" t="s">
        <v>157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158</v>
      </c>
      <c r="F22" t="s">
        <v>28</v>
      </c>
      <c r="G22" t="s">
        <v>159</v>
      </c>
      <c r="H22" s="1">
        <v>39631</v>
      </c>
      <c r="I22" s="1">
        <v>45342.32271576604</v>
      </c>
      <c r="J22" t="s">
        <v>160</v>
      </c>
      <c r="K22" t="s">
        <v>152</v>
      </c>
      <c r="L22" s="1">
        <v>39631</v>
      </c>
      <c r="M22" t="s">
        <v>161</v>
      </c>
      <c r="N22" t="s">
        <v>162</v>
      </c>
      <c r="R22" t="s">
        <v>163</v>
      </c>
      <c r="S22" t="b">
        <v>0</v>
      </c>
      <c r="T22" s="1">
        <v>45939</v>
      </c>
      <c r="U22" s="2">
        <f>HYPERLINK("https://sbirkapp.gov.cz/detail/SPPWLPIPA4IURLOE", "https://sbirkapp.gov.cz/detail/SPPWLPIPA4IURLOE")</f>
        <v>0</v>
      </c>
      <c r="V22" t="s">
        <v>164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165</v>
      </c>
      <c r="F23" t="s">
        <v>28</v>
      </c>
      <c r="G23" t="s">
        <v>166</v>
      </c>
      <c r="H23" s="1">
        <v>40575</v>
      </c>
      <c r="I23" s="1">
        <v>45342.32256574747</v>
      </c>
      <c r="J23" t="s">
        <v>167</v>
      </c>
      <c r="K23" t="s">
        <v>152</v>
      </c>
      <c r="L23" s="1">
        <v>40575</v>
      </c>
      <c r="M23" t="s">
        <v>52</v>
      </c>
      <c r="N23" t="s">
        <v>53</v>
      </c>
      <c r="R23" t="s">
        <v>168</v>
      </c>
      <c r="S23" t="b">
        <v>0</v>
      </c>
      <c r="T23" s="1">
        <v>46108</v>
      </c>
      <c r="U23" s="2">
        <f>HYPERLINK("https://sbirkapp.gov.cz/detail/SPPJ57OQF3CGN7B2", "https://sbirkapp.gov.cz/detail/SPPJ57OQF3CGN7B2")</f>
        <v>0</v>
      </c>
      <c r="V23" t="s">
        <v>169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170</v>
      </c>
      <c r="F24" t="s">
        <v>28</v>
      </c>
      <c r="G24" t="s">
        <v>171</v>
      </c>
      <c r="H24" s="1">
        <v>40722</v>
      </c>
      <c r="I24" s="1">
        <v>45342.32253734285</v>
      </c>
      <c r="J24" t="s">
        <v>172</v>
      </c>
      <c r="K24" t="s">
        <v>152</v>
      </c>
      <c r="L24" s="1">
        <v>40722</v>
      </c>
      <c r="M24" t="s">
        <v>173</v>
      </c>
      <c r="N24" t="s">
        <v>174</v>
      </c>
      <c r="S24" t="b">
        <v>1</v>
      </c>
      <c r="U24" s="2">
        <f>HYPERLINK("https://sbirkapp.gov.cz/detail/SPPPOO4CH6Q53I2K", "https://sbirkapp.gov.cz/detail/SPPPOO4CH6Q53I2K")</f>
        <v>0</v>
      </c>
      <c r="V24" t="s">
        <v>175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176</v>
      </c>
      <c r="F25" t="s">
        <v>28</v>
      </c>
      <c r="G25" t="s">
        <v>177</v>
      </c>
      <c r="H25" s="1">
        <v>40872</v>
      </c>
      <c r="I25" s="1">
        <v>45342.32250425783</v>
      </c>
      <c r="J25" t="s">
        <v>178</v>
      </c>
      <c r="K25" t="s">
        <v>152</v>
      </c>
      <c r="L25" s="1">
        <v>40872</v>
      </c>
      <c r="M25" t="s">
        <v>179</v>
      </c>
      <c r="N25" t="s">
        <v>180</v>
      </c>
      <c r="S25" t="b">
        <v>1</v>
      </c>
      <c r="U25" s="2">
        <f>HYPERLINK("https://sbirkapp.gov.cz/detail/SPPKQHRCUUDALJNQ", "https://sbirkapp.gov.cz/detail/SPPKQHRCUUDALJNQ")</f>
        <v>0</v>
      </c>
      <c r="V25" t="s">
        <v>181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182</v>
      </c>
      <c r="F26" t="s">
        <v>28</v>
      </c>
      <c r="G26" t="s">
        <v>183</v>
      </c>
      <c r="H26" s="1">
        <v>41456</v>
      </c>
      <c r="I26" s="1">
        <v>45342.32247383814</v>
      </c>
      <c r="J26" t="s">
        <v>184</v>
      </c>
      <c r="K26" t="s">
        <v>152</v>
      </c>
      <c r="L26" s="1">
        <v>41456</v>
      </c>
      <c r="M26" t="s">
        <v>185</v>
      </c>
      <c r="N26" t="s">
        <v>186</v>
      </c>
      <c r="O26" t="s">
        <v>187</v>
      </c>
      <c r="R26" t="s">
        <v>188</v>
      </c>
      <c r="S26" t="b">
        <v>1</v>
      </c>
      <c r="T26" s="1">
        <v>46197</v>
      </c>
      <c r="U26" s="2">
        <f>HYPERLINK("https://sbirkapp.gov.cz/detail/SPPOP3KVEBSWD7II", "https://sbirkapp.gov.cz/detail/SPPOP3KVEBSWD7II")</f>
        <v>0</v>
      </c>
      <c r="V26" t="s">
        <v>189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190</v>
      </c>
      <c r="F27" t="s">
        <v>28</v>
      </c>
      <c r="G27" t="s">
        <v>191</v>
      </c>
      <c r="H27" s="1">
        <v>38806</v>
      </c>
      <c r="I27" s="1">
        <v>45336.69794239466</v>
      </c>
      <c r="J27" t="s">
        <v>192</v>
      </c>
      <c r="K27" t="s">
        <v>152</v>
      </c>
      <c r="L27" s="1">
        <v>38806</v>
      </c>
      <c r="M27" t="s">
        <v>193</v>
      </c>
      <c r="N27" t="s">
        <v>194</v>
      </c>
      <c r="Q27" t="s">
        <v>195</v>
      </c>
      <c r="R27" t="s">
        <v>156</v>
      </c>
      <c r="S27" t="b">
        <v>0</v>
      </c>
      <c r="T27" s="1">
        <v>45658</v>
      </c>
      <c r="U27" s="2">
        <f>HYPERLINK("https://sbirkapp.gov.cz/detail/SPPNWIW7KXKJKBKG", "https://sbirkapp.gov.cz/detail/SPPNWIW7KXKJKBKG")</f>
        <v>0</v>
      </c>
      <c r="V27" t="s">
        <v>196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197</v>
      </c>
      <c r="F28" t="s">
        <v>28</v>
      </c>
      <c r="G28" t="s">
        <v>198</v>
      </c>
      <c r="H28" s="1">
        <v>39148</v>
      </c>
      <c r="I28" s="1">
        <v>45336.69790915046</v>
      </c>
      <c r="J28" t="s">
        <v>199</v>
      </c>
      <c r="K28" t="s">
        <v>152</v>
      </c>
      <c r="L28" s="1">
        <v>39148</v>
      </c>
      <c r="M28" t="s">
        <v>200</v>
      </c>
      <c r="N28" t="s">
        <v>201</v>
      </c>
      <c r="Q28" t="s">
        <v>202</v>
      </c>
      <c r="R28" t="s">
        <v>188</v>
      </c>
      <c r="S28" t="b">
        <v>1</v>
      </c>
      <c r="T28" s="1">
        <v>46197</v>
      </c>
      <c r="U28" s="2">
        <f>HYPERLINK("https://sbirkapp.gov.cz/detail/SPPVCC3NSGULFEHE", "https://sbirkapp.gov.cz/detail/SPPVCC3NSGULFEHE")</f>
        <v>0</v>
      </c>
      <c r="V28" t="s">
        <v>203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204</v>
      </c>
      <c r="F29" t="s">
        <v>28</v>
      </c>
      <c r="G29" t="s">
        <v>205</v>
      </c>
      <c r="H29" s="1">
        <v>39261</v>
      </c>
      <c r="I29" s="1">
        <v>45336.69787301404</v>
      </c>
      <c r="J29" t="s">
        <v>206</v>
      </c>
      <c r="K29" t="s">
        <v>152</v>
      </c>
      <c r="L29" s="1">
        <v>39261</v>
      </c>
      <c r="M29" t="s">
        <v>207</v>
      </c>
      <c r="N29" t="s">
        <v>208</v>
      </c>
      <c r="R29" t="s">
        <v>209</v>
      </c>
      <c r="S29" t="b">
        <v>0</v>
      </c>
      <c r="T29" s="1">
        <v>46022</v>
      </c>
      <c r="U29" s="2">
        <f>HYPERLINK("https://sbirkapp.gov.cz/detail/SPPHOXFPSTMBW3EG", "https://sbirkapp.gov.cz/detail/SPPHOXFPSTMBW3EG")</f>
        <v>0</v>
      </c>
      <c r="V29" t="s">
        <v>210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211</v>
      </c>
      <c r="F30" t="s">
        <v>94</v>
      </c>
      <c r="G30" t="s">
        <v>212</v>
      </c>
      <c r="H30" s="1">
        <v>40722</v>
      </c>
      <c r="I30" s="1">
        <v>45336.69784351524</v>
      </c>
      <c r="J30" t="s">
        <v>172</v>
      </c>
      <c r="K30" t="s">
        <v>152</v>
      </c>
      <c r="L30" s="1">
        <v>40722</v>
      </c>
      <c r="M30" t="s">
        <v>140</v>
      </c>
      <c r="N30" t="s">
        <v>141</v>
      </c>
      <c r="S30" t="s">
        <v>143</v>
      </c>
      <c r="T30" t="s">
        <v>144</v>
      </c>
      <c r="U30" s="2">
        <f>HYPERLINK("https://sbirkapp.gov.cz/detail/SPP6X46TVILRK67M", "https://sbirkapp.gov.cz/detail/SPP6X46TVILRK67M")</f>
        <v>0</v>
      </c>
      <c r="V30" t="s">
        <v>213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214</v>
      </c>
      <c r="F31" t="s">
        <v>28</v>
      </c>
      <c r="G31" t="s">
        <v>37</v>
      </c>
      <c r="H31" s="1">
        <v>42037</v>
      </c>
      <c r="I31" s="1">
        <v>45336.69728893661</v>
      </c>
      <c r="J31" t="s">
        <v>215</v>
      </c>
      <c r="K31" t="s">
        <v>152</v>
      </c>
      <c r="L31" s="1">
        <v>42037</v>
      </c>
      <c r="M31" t="s">
        <v>114</v>
      </c>
      <c r="N31" t="s">
        <v>115</v>
      </c>
      <c r="R31" t="s">
        <v>216</v>
      </c>
      <c r="S31" t="b">
        <v>0</v>
      </c>
      <c r="T31" s="1">
        <v>45651</v>
      </c>
      <c r="U31" s="2">
        <f>HYPERLINK("https://sbirkapp.gov.cz/detail/SPPA46V2KRSBUYGK", "https://sbirkapp.gov.cz/detail/SPPA46V2KRSBUYGK")</f>
        <v>0</v>
      </c>
      <c r="V31" t="s">
        <v>217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218</v>
      </c>
      <c r="F32" t="s">
        <v>28</v>
      </c>
      <c r="G32" t="s">
        <v>219</v>
      </c>
      <c r="H32" s="1">
        <v>42797</v>
      </c>
      <c r="I32" s="1">
        <v>45336.69719876844</v>
      </c>
      <c r="J32" t="s">
        <v>220</v>
      </c>
      <c r="K32" t="s">
        <v>152</v>
      </c>
      <c r="L32" s="1">
        <v>42797</v>
      </c>
      <c r="M32" t="s">
        <v>221</v>
      </c>
      <c r="N32" t="s">
        <v>222</v>
      </c>
      <c r="S32" t="b">
        <v>1</v>
      </c>
      <c r="U32" s="2">
        <f>HYPERLINK("https://sbirkapp.gov.cz/detail/SPP5XSYGYTB4EOMW", "https://sbirkapp.gov.cz/detail/SPP5XSYGYTB4EOMW")</f>
        <v>0</v>
      </c>
      <c r="V32" t="s">
        <v>223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224</v>
      </c>
      <c r="F33" t="s">
        <v>28</v>
      </c>
      <c r="G33" t="s">
        <v>225</v>
      </c>
      <c r="H33" s="1">
        <v>44007</v>
      </c>
      <c r="I33" s="1">
        <v>45336.69716804265</v>
      </c>
      <c r="J33" t="s">
        <v>226</v>
      </c>
      <c r="K33" t="s">
        <v>152</v>
      </c>
      <c r="L33" s="1">
        <v>44007</v>
      </c>
      <c r="M33" t="s">
        <v>227</v>
      </c>
      <c r="N33" t="s">
        <v>228</v>
      </c>
      <c r="S33" t="b">
        <v>1</v>
      </c>
      <c r="U33" s="2">
        <f>HYPERLINK("https://sbirkapp.gov.cz/detail/SPPXNZ54NIEHKQVW", "https://sbirkapp.gov.cz/detail/SPPXNZ54NIEHKQVW")</f>
        <v>0</v>
      </c>
      <c r="V33" t="s">
        <v>229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230</v>
      </c>
      <c r="F34" t="s">
        <v>94</v>
      </c>
      <c r="G34" t="s">
        <v>231</v>
      </c>
      <c r="H34" s="1">
        <v>44071</v>
      </c>
      <c r="I34" s="1">
        <v>45334.61416931208</v>
      </c>
      <c r="J34" t="s">
        <v>232</v>
      </c>
      <c r="K34" t="s">
        <v>152</v>
      </c>
      <c r="L34" s="1">
        <v>44071</v>
      </c>
      <c r="M34" t="s">
        <v>233</v>
      </c>
      <c r="N34" t="s">
        <v>234</v>
      </c>
      <c r="S34" t="b">
        <v>1</v>
      </c>
      <c r="U34" s="2">
        <f>HYPERLINK("https://sbirkapp.gov.cz/detail/SPP4OCFL7ZURVUGE", "https://sbirkapp.gov.cz/detail/SPP4OCFL7ZURVUGE")</f>
        <v>0</v>
      </c>
      <c r="V34" t="s">
        <v>235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236</v>
      </c>
      <c r="F35" t="s">
        <v>28</v>
      </c>
      <c r="G35" t="s">
        <v>102</v>
      </c>
      <c r="H35" s="1">
        <v>45278</v>
      </c>
      <c r="I35" s="1">
        <v>45280.36492234478</v>
      </c>
      <c r="J35" t="s">
        <v>237</v>
      </c>
      <c r="K35" t="s">
        <v>31</v>
      </c>
      <c r="M35" t="s">
        <v>65</v>
      </c>
      <c r="N35" t="s">
        <v>66</v>
      </c>
      <c r="P35" t="s">
        <v>238</v>
      </c>
      <c r="R35" t="s">
        <v>67</v>
      </c>
      <c r="S35" t="b">
        <v>0</v>
      </c>
      <c r="T35" s="1">
        <v>45658</v>
      </c>
      <c r="U35" s="2">
        <f>HYPERLINK("https://sbirkapp.gov.cz/detail/SPPM5IRPW7IFASWM", "https://sbirkapp.gov.cz/detail/SPPM5IRPW7IFASWM")</f>
        <v>0</v>
      </c>
      <c r="V35" t="s">
        <v>239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240</v>
      </c>
      <c r="F36" t="s">
        <v>28</v>
      </c>
      <c r="G36" t="s">
        <v>107</v>
      </c>
      <c r="H36" s="1">
        <v>45278</v>
      </c>
      <c r="I36" s="1">
        <v>45280.36488711555</v>
      </c>
      <c r="J36" t="s">
        <v>237</v>
      </c>
      <c r="K36" t="s">
        <v>31</v>
      </c>
      <c r="M36" t="s">
        <v>59</v>
      </c>
      <c r="N36" t="s">
        <v>60</v>
      </c>
      <c r="P36" t="s">
        <v>241</v>
      </c>
      <c r="R36" t="s">
        <v>61</v>
      </c>
      <c r="S36" t="b">
        <v>0</v>
      </c>
      <c r="T36" s="1">
        <v>45651</v>
      </c>
      <c r="U36" s="2">
        <f>HYPERLINK("https://sbirkapp.gov.cz/detail/SPP6VDGQQKELXHG6", "https://sbirkapp.gov.cz/detail/SPP6VDGQQKELXHG6")</f>
        <v>0</v>
      </c>
      <c r="V36" t="s">
        <v>242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243</v>
      </c>
      <c r="F37" t="s">
        <v>94</v>
      </c>
      <c r="G37" t="s">
        <v>244</v>
      </c>
      <c r="H37" s="1">
        <v>45250</v>
      </c>
      <c r="I37" s="1">
        <v>45252.44795892856</v>
      </c>
      <c r="J37" t="s">
        <v>245</v>
      </c>
      <c r="K37" t="s">
        <v>31</v>
      </c>
      <c r="M37" t="s">
        <v>140</v>
      </c>
      <c r="N37" t="s">
        <v>141</v>
      </c>
      <c r="P37" t="s">
        <v>246</v>
      </c>
      <c r="R37" t="s">
        <v>247</v>
      </c>
      <c r="S37" t="b">
        <v>0</v>
      </c>
      <c r="T37" s="1">
        <v>45383</v>
      </c>
      <c r="U37" s="2">
        <f>HYPERLINK("https://sbirkapp.gov.cz/detail/SPPVFWAYXF25OXCU", "https://sbirkapp.gov.cz/detail/SPPVFWAYXF25OXCU")</f>
        <v>0</v>
      </c>
      <c r="V37" t="s">
        <v>248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249</v>
      </c>
      <c r="F38" t="s">
        <v>28</v>
      </c>
      <c r="G38" t="s">
        <v>250</v>
      </c>
      <c r="H38" s="1">
        <v>45187</v>
      </c>
      <c r="I38" s="1">
        <v>45189.66027879484</v>
      </c>
      <c r="J38" t="s">
        <v>245</v>
      </c>
      <c r="K38" t="s">
        <v>31</v>
      </c>
      <c r="M38" t="s">
        <v>251</v>
      </c>
      <c r="N38" t="s">
        <v>252</v>
      </c>
      <c r="S38" t="b">
        <v>1</v>
      </c>
      <c r="U38" s="2">
        <f>HYPERLINK("https://sbirkapp.gov.cz/detail/SPPGNMLOQODHEBUS", "https://sbirkapp.gov.cz/detail/SPPGNMLOQODHEBUS")</f>
        <v>0</v>
      </c>
      <c r="V38" t="s">
        <v>253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254</v>
      </c>
      <c r="F39" t="s">
        <v>28</v>
      </c>
      <c r="G39" t="s">
        <v>255</v>
      </c>
      <c r="H39" s="1">
        <v>45187</v>
      </c>
      <c r="I39" s="1">
        <v>45189.66026924743</v>
      </c>
      <c r="J39" t="s">
        <v>245</v>
      </c>
      <c r="K39" t="s">
        <v>31</v>
      </c>
      <c r="M39" t="s">
        <v>256</v>
      </c>
      <c r="N39" t="s">
        <v>257</v>
      </c>
      <c r="S39" t="b">
        <v>1</v>
      </c>
      <c r="U39" s="2">
        <f>HYPERLINK("https://sbirkapp.gov.cz/detail/SPPMB2AL7V7Y6BIW", "https://sbirkapp.gov.cz/detail/SPPMB2AL7V7Y6BIW")</f>
        <v>0</v>
      </c>
      <c r="V39" t="s">
        <v>258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259</v>
      </c>
      <c r="F40" t="s">
        <v>28</v>
      </c>
      <c r="G40" t="s">
        <v>260</v>
      </c>
      <c r="H40" s="1">
        <v>45187</v>
      </c>
      <c r="I40" s="1">
        <v>45189.66025259067</v>
      </c>
      <c r="J40" t="s">
        <v>245</v>
      </c>
      <c r="K40" t="s">
        <v>31</v>
      </c>
      <c r="M40" t="s">
        <v>127</v>
      </c>
      <c r="N40" t="s">
        <v>128</v>
      </c>
      <c r="R40" t="s">
        <v>261</v>
      </c>
      <c r="S40" t="b">
        <v>0</v>
      </c>
      <c r="T40" s="1">
        <v>45658</v>
      </c>
      <c r="U40" s="2">
        <f>HYPERLINK("https://sbirkapp.gov.cz/detail/SPPKPPTLGKSJZSBO", "https://sbirkapp.gov.cz/detail/SPPKPPTLGKSJZSBO")</f>
        <v>0</v>
      </c>
      <c r="V40" t="s">
        <v>262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263</v>
      </c>
      <c r="F41" t="s">
        <v>28</v>
      </c>
      <c r="G41" t="s">
        <v>264</v>
      </c>
      <c r="H41" s="1">
        <v>45187</v>
      </c>
      <c r="I41" s="1">
        <v>45189.65962111383</v>
      </c>
      <c r="J41" t="s">
        <v>245</v>
      </c>
      <c r="K41" t="s">
        <v>31</v>
      </c>
      <c r="M41" t="s">
        <v>45</v>
      </c>
      <c r="N41" t="s">
        <v>46</v>
      </c>
      <c r="R41" t="s">
        <v>47</v>
      </c>
      <c r="S41" t="b">
        <v>0</v>
      </c>
      <c r="T41" s="1">
        <v>45748</v>
      </c>
      <c r="U41" s="2">
        <f>HYPERLINK("https://sbirkapp.gov.cz/detail/SPPR337NHAOXJLPE", "https://sbirkapp.gov.cz/detail/SPPR337NHAOXJLPE")</f>
        <v>0</v>
      </c>
      <c r="V41" t="s">
        <v>265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266</v>
      </c>
      <c r="F42" t="s">
        <v>94</v>
      </c>
      <c r="G42" t="s">
        <v>267</v>
      </c>
      <c r="H42" s="1">
        <v>45061</v>
      </c>
      <c r="I42" s="1">
        <v>45063.65636338841</v>
      </c>
      <c r="J42" t="s">
        <v>268</v>
      </c>
      <c r="K42" t="s">
        <v>31</v>
      </c>
      <c r="M42" t="s">
        <v>140</v>
      </c>
      <c r="N42" t="s">
        <v>141</v>
      </c>
      <c r="R42" t="s">
        <v>142</v>
      </c>
      <c r="S42" t="b">
        <v>0</v>
      </c>
      <c r="T42" s="1">
        <v>45292</v>
      </c>
      <c r="U42" s="2">
        <f>HYPERLINK("https://sbirkapp.gov.cz/detail/SPPFILN6GPHJMJLG", "https://sbirkapp.gov.cz/detail/SPPFILN6GPHJMJLG")</f>
        <v>0</v>
      </c>
      <c r="V42" t="s">
        <v>269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270</v>
      </c>
      <c r="F43" t="s">
        <v>94</v>
      </c>
      <c r="G43" t="s">
        <v>271</v>
      </c>
      <c r="H43" s="1">
        <v>45040</v>
      </c>
      <c r="I43" s="1">
        <v>45056.489205044</v>
      </c>
      <c r="J43" t="s">
        <v>272</v>
      </c>
      <c r="K43" t="s">
        <v>31</v>
      </c>
      <c r="M43" t="s">
        <v>273</v>
      </c>
      <c r="N43" t="s">
        <v>274</v>
      </c>
      <c r="R43" t="s">
        <v>275</v>
      </c>
      <c r="S43" t="b">
        <v>0</v>
      </c>
      <c r="T43" s="1">
        <v>45658</v>
      </c>
      <c r="U43" s="2">
        <f>HYPERLINK("https://sbirkapp.gov.cz/detail/SPPQQVEJ5BUJFJIQ", "https://sbirkapp.gov.cz/detail/SPPQQVEJ5BUJFJIQ")</f>
        <v>0</v>
      </c>
      <c r="V43" t="s">
        <v>276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277</v>
      </c>
      <c r="F44" t="s">
        <v>28</v>
      </c>
      <c r="G44" t="s">
        <v>278</v>
      </c>
      <c r="H44" s="1">
        <v>44984</v>
      </c>
      <c r="I44" s="1">
        <v>44987.44858355812</v>
      </c>
      <c r="J44" t="s">
        <v>279</v>
      </c>
      <c r="K44" t="s">
        <v>31</v>
      </c>
      <c r="M44" t="s">
        <v>59</v>
      </c>
      <c r="N44" t="s">
        <v>60</v>
      </c>
      <c r="R44" t="s">
        <v>109</v>
      </c>
      <c r="S44" t="b">
        <v>0</v>
      </c>
      <c r="T44" s="1">
        <v>45295</v>
      </c>
      <c r="U44" s="2">
        <f>HYPERLINK("https://sbirkapp.gov.cz/detail/SPPOAW2CXOSE4SHE", "https://sbirkapp.gov.cz/detail/SPPOAW2CXOSE4SHE")</f>
        <v>0</v>
      </c>
      <c r="V44" t="s">
        <v>280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281</v>
      </c>
      <c r="F45" t="s">
        <v>28</v>
      </c>
      <c r="G45" t="s">
        <v>282</v>
      </c>
      <c r="H45" s="1">
        <v>44984</v>
      </c>
      <c r="I45" s="1">
        <v>44987.44857473356</v>
      </c>
      <c r="J45" t="s">
        <v>279</v>
      </c>
      <c r="K45" t="s">
        <v>31</v>
      </c>
      <c r="M45" t="s">
        <v>65</v>
      </c>
      <c r="N45" t="s">
        <v>66</v>
      </c>
      <c r="R45" t="s">
        <v>103</v>
      </c>
      <c r="S45" t="b">
        <v>0</v>
      </c>
      <c r="T45" s="1">
        <v>45295</v>
      </c>
      <c r="U45" s="2">
        <f>HYPERLINK("https://sbirkapp.gov.cz/detail/SPPO4327SIQCYSU2", "https://sbirkapp.gov.cz/detail/SPPO4327SIQCYSU2")</f>
        <v>0</v>
      </c>
      <c r="V45" t="s">
        <v>283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284</v>
      </c>
      <c r="F46" t="s">
        <v>94</v>
      </c>
      <c r="G46" t="s">
        <v>285</v>
      </c>
      <c r="H46" s="1">
        <v>44942</v>
      </c>
      <c r="I46" s="1">
        <v>44943.44821311352</v>
      </c>
      <c r="J46" t="s">
        <v>286</v>
      </c>
      <c r="K46" t="s">
        <v>31</v>
      </c>
      <c r="M46" t="s">
        <v>140</v>
      </c>
      <c r="N46" t="s">
        <v>141</v>
      </c>
      <c r="R46" t="s">
        <v>287</v>
      </c>
      <c r="S46" t="b">
        <v>0</v>
      </c>
      <c r="T46" s="1">
        <v>45641</v>
      </c>
      <c r="U46" s="2">
        <f>HYPERLINK("https://sbirkapp.gov.cz/detail/SPPLSWU3GG6NC2FE", "https://sbirkapp.gov.cz/detail/SPPLSWU3GG6NC2FE")</f>
        <v>0</v>
      </c>
      <c r="V46" t="s">
        <v>288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289</v>
      </c>
      <c r="F47" t="s">
        <v>94</v>
      </c>
      <c r="G47" t="s">
        <v>290</v>
      </c>
      <c r="H47" s="1">
        <v>44830</v>
      </c>
      <c r="I47" s="1">
        <v>44837.70744603168</v>
      </c>
      <c r="J47" t="s">
        <v>291</v>
      </c>
      <c r="K47" t="s">
        <v>31</v>
      </c>
      <c r="M47" t="s">
        <v>292</v>
      </c>
      <c r="N47" t="s">
        <v>293</v>
      </c>
      <c r="S47" t="b">
        <v>1</v>
      </c>
      <c r="U47" s="2">
        <f>HYPERLINK("https://sbirkapp.gov.cz/detail/SPPNTAD2CSU43MSM", "https://sbirkapp.gov.cz/detail/SPPNTAD2CSU43MSM")</f>
        <v>0</v>
      </c>
      <c r="V47" t="s">
        <v>294</v>
      </c>
      <c r="W47">
        <v>2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295</v>
      </c>
      <c r="F48" t="s">
        <v>28</v>
      </c>
      <c r="G48" t="s">
        <v>83</v>
      </c>
      <c r="H48" s="1">
        <v>44823</v>
      </c>
      <c r="I48" s="1">
        <v>44837.70153564937</v>
      </c>
      <c r="J48" t="s">
        <v>296</v>
      </c>
      <c r="K48" t="s">
        <v>31</v>
      </c>
      <c r="M48" t="s">
        <v>85</v>
      </c>
      <c r="N48" t="s">
        <v>86</v>
      </c>
      <c r="S48" t="b">
        <v>0</v>
      </c>
      <c r="T48" s="1">
        <v>45232</v>
      </c>
      <c r="U48" s="2">
        <f>HYPERLINK("https://sbirkapp.gov.cz/detail/SPPWUQEJVKPMZNWE", "https://sbirkapp.gov.cz/detail/SPPWUQEJVKPMZNWE")</f>
        <v>0</v>
      </c>
      <c r="V48" t="s">
        <v>297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298</v>
      </c>
      <c r="F49" t="s">
        <v>28</v>
      </c>
      <c r="G49" t="s">
        <v>299</v>
      </c>
      <c r="H49" s="1">
        <v>44732</v>
      </c>
      <c r="I49" s="1">
        <v>44733.47005985225</v>
      </c>
      <c r="J49" t="s">
        <v>300</v>
      </c>
      <c r="K49" t="s">
        <v>31</v>
      </c>
      <c r="M49" t="s">
        <v>301</v>
      </c>
      <c r="N49" t="s">
        <v>302</v>
      </c>
      <c r="S49" t="b">
        <v>1</v>
      </c>
      <c r="U49" s="2">
        <f>HYPERLINK("https://sbirkapp.gov.cz/detail/SPP46H3LLYOL42IG", "https://sbirkapp.gov.cz/detail/SPP46H3LLYOL42IG")</f>
        <v>0</v>
      </c>
      <c r="V49" t="s">
        <v>303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304</v>
      </c>
      <c r="F50" t="s">
        <v>94</v>
      </c>
      <c r="G50" t="s">
        <v>305</v>
      </c>
      <c r="H50" s="1">
        <v>38882</v>
      </c>
      <c r="I50" s="1">
        <v>44692.63785642666</v>
      </c>
      <c r="J50" t="s">
        <v>306</v>
      </c>
      <c r="K50" t="s">
        <v>152</v>
      </c>
      <c r="L50" s="1">
        <v>38882</v>
      </c>
      <c r="M50" t="s">
        <v>307</v>
      </c>
      <c r="N50" t="s">
        <v>308</v>
      </c>
      <c r="S50" t="b">
        <v>1</v>
      </c>
      <c r="U50" s="2">
        <f>HYPERLINK("https://sbirkapp.gov.cz/detail/SPP555U422XCFIIS", "https://sbirkapp.gov.cz/detail/SPP555U422XCFIIS")</f>
        <v>0</v>
      </c>
      <c r="V50" t="s">
        <v>309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310</v>
      </c>
      <c r="F51" t="s">
        <v>311</v>
      </c>
      <c r="G51" t="s">
        <v>144</v>
      </c>
      <c r="H51" t="s">
        <v>144</v>
      </c>
      <c r="I51" t="s">
        <v>144</v>
      </c>
      <c r="J51" t="s">
        <v>144</v>
      </c>
      <c r="K51" t="s">
        <v>144</v>
      </c>
      <c r="L51" t="s">
        <v>144</v>
      </c>
      <c r="M51" t="s">
        <v>144</v>
      </c>
      <c r="N51" t="s">
        <v>144</v>
      </c>
      <c r="O51" t="s">
        <v>144</v>
      </c>
      <c r="P51" t="s">
        <v>144</v>
      </c>
      <c r="Q51" t="s">
        <v>144</v>
      </c>
      <c r="R51" t="s">
        <v>144</v>
      </c>
      <c r="S51" t="s">
        <v>144</v>
      </c>
      <c r="T51" t="s">
        <v>144</v>
      </c>
      <c r="U51" t="s">
        <v>144</v>
      </c>
      <c r="V51" t="s">
        <v>312</v>
      </c>
      <c r="W5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2026-06-14T05:42:10Z</dcterms:created>
  <dcterms:modified xsi:type="dcterms:W3CDTF">2026-06-14T05:42:10Z</dcterms:modified>
</cp:coreProperties>
</file>