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<sst xmlns="http://schemas.openxmlformats.org/spreadsheetml/2006/main" count="595" uniqueCount="283">
  <si>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</si>
  <si>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</si>
  <si>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</si>
  <si>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</si>
  <si>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</si>
  <si>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</si>
  <si>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</si>
  <si>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</si>
  <si>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</si>
  <si>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</si>
  <si>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</si>
  <si>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</si>
  <si>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</si>
  <si>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</si>
  <si>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</si>
  <si>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</si>
  <si>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</si>
  <si>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</si>
  <si>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</si>
  <si>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</si>
  <si>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</si>
  <si>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</si>
  <si>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</si>
  <si>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Statutární město Most</t>
  </si>
  <si>
    <t>00266094</t>
  </si>
  <si>
    <t>pffbfvy</t>
  </si>
  <si>
    <t>Ústecký kraj</t>
  </si>
  <si>
    <t>3/2026</t>
  </si>
  <si>
    <t>Obecně závazná vyhláška</t>
  </si>
  <si>
    <t>o nočním klidu</t>
  </si>
  <si>
    <t>2026-03-20</t>
  </si>
  <si>
    <t>Běžný</t>
  </si>
  <si>
    <t>noční klid</t>
  </si>
  <si>
    <t>zákon č. 251/2016 Sb., o některých přestupcích - § 5 odst. 7</t>
  </si>
  <si>
    <t>1/2025: o nočním klidu</t>
  </si>
  <si>
    <t>1659726235</t>
  </si>
  <si>
    <t>2/2026</t>
  </si>
  <si>
    <t>Cenová mapa stavebních pozemků statutárního města Mostu č. 12</t>
  </si>
  <si>
    <t>cenové mapy</t>
  </si>
  <si>
    <t>zákon č. 151/1997 Sb., o oceňování majetku - § 33 odst. 2</t>
  </si>
  <si>
    <t>3/2024: Cenová mapa stavebních pozemků statutárního města Mostu č. 11</t>
  </si>
  <si>
    <t>1659721487</t>
  </si>
  <si>
    <t>1/2026</t>
  </si>
  <si>
    <t>Požární řád statutárního města Mostu</t>
  </si>
  <si>
    <t>požární ochrana - požární řád</t>
  </si>
  <si>
    <t>zákon č. 133/1985 Sb., o požární ochraně - § 29 odst. 1 písm. o) bod 1</t>
  </si>
  <si>
    <t>5/2022: Požární řád statutárního města Mostu</t>
  </si>
  <si>
    <t>1659714839</t>
  </si>
  <si>
    <t>6/2025</t>
  </si>
  <si>
    <t>o stanovení školských obvodů spádových mateřských škol zřízených statutárním městem Most a společné školské obvody mateřských škol</t>
  </si>
  <si>
    <t>2026-01-01</t>
  </si>
  <si>
    <t>školské obvody - mateřské školy; školské obvody - mateřské školy</t>
  </si>
  <si>
    <t>zákon č. 561/2004 Sb., školský zákon - § 179 odst. 3 a § 178 odst. 2 písm. b); zákon č. 561/2004 Sb., školský zákon - § 179 odst. 3 a § 178 odst. 2 písm. c)</t>
  </si>
  <si>
    <t>6/2021: kterou se stanoví školské obvody spádových mateřských škol zřízených statutárním městem Most</t>
  </si>
  <si>
    <t>1612038855</t>
  </si>
  <si>
    <t>5/2025</t>
  </si>
  <si>
    <t>o stanovení školských obvodů spádových základních škol zřízených statutárním městem Most a částí společného školského obvodu základní školy</t>
  </si>
  <si>
    <t>školské obvody - základní školy; školské obvody - základní školy</t>
  </si>
  <si>
    <t>zákon č. 561/2004 Sb., školský zákon - § 178 odst. 2 písm. b); zákon č. 561/2004 Sb., školský zákon - § 178 odst. 2 písm. c)</t>
  </si>
  <si>
    <t>5/2021: kterou se stanoví školské obvody spádových základních škol zřízených statutárním městem Most a části společných školských obvodů základních škol</t>
  </si>
  <si>
    <t>1612013703</t>
  </si>
  <si>
    <t>4/2025</t>
  </si>
  <si>
    <t>Nařízení</t>
  </si>
  <si>
    <t>Tržní řád</t>
  </si>
  <si>
    <t>2025-11-27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</si>
  <si>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</si>
  <si>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</si>
  <si>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1/2022: Tržní řád</t>
  </si>
  <si>
    <t>1604881543</t>
  </si>
  <si>
    <t>3/2025</t>
  </si>
  <si>
    <t>Nařízení o záměru zadat zpracování lesních hospodářských osnov</t>
  </si>
  <si>
    <t>2025-08-15</t>
  </si>
  <si>
    <t>lesní hospodářské osnovy</t>
  </si>
  <si>
    <t>zákon č. 289/1995 Sb., lesní zákon - § 25 odst. 2</t>
  </si>
  <si>
    <t>1559064660</t>
  </si>
  <si>
    <t>2/2025</t>
  </si>
  <si>
    <t>o zabezpečení místních záležitostí veřejného pořádku</t>
  </si>
  <si>
    <t>2025-03-14</t>
  </si>
  <si>
    <t>veřejný pořádek - hlučné činnosti; veřejný pořádek - podmínky pro pořádání veřejně přístupných akcí; veřejný pořádek - údržba a ochrana veřejné zeleně; pohyb psů</t>
  </si>
  <si>
    <t>zákon č. 128/2000 Sb., o obcích - § 10 písm. a) - hlučné činnosti; zákon č. 128/2000 Sb., o obcích - § 10 písm. b) - podmínky pro pořádání veřejně přístupných akcí; zákon č. 128/2000 Sb., o obcích - § 10 písm. c) - údržba a ochrana veřejné zeleně; zákon č. 246/1992 Sb., na ochranu zvířat proti týrání - § 24 odst. 2</t>
  </si>
  <si>
    <t>4/2024: o zabezpečení místních záležitostí veřejného pořádku</t>
  </si>
  <si>
    <t>1486457216</t>
  </si>
  <si>
    <t>1/2025</t>
  </si>
  <si>
    <t>3/2026: o nočním klidu</t>
  </si>
  <si>
    <t>1486447165</t>
  </si>
  <si>
    <t>7/2024</t>
  </si>
  <si>
    <t>kterou se mění obecně závazná vyhláška č. 2/2018 ze dne 13. prosince 2018 o omezení provozování některých hazardních her</t>
  </si>
  <si>
    <t>2025-01-01</t>
  </si>
  <si>
    <t>hazardní hry</t>
  </si>
  <si>
    <t>zákon č. 186/2016 Sb., o hazardních hrách - § 12 odst. 1</t>
  </si>
  <si>
    <t>2/2018: o omezení provozování některých hazardních her</t>
  </si>
  <si>
    <t>1452236964</t>
  </si>
  <si>
    <t>6/2024</t>
  </si>
  <si>
    <t>o místním poplatku ze psů</t>
  </si>
  <si>
    <t>místní poplatek ze psů</t>
  </si>
  <si>
    <t>zákon č. 565/1990 Sb., o místních poplatcích - § 14 - ze psů</t>
  </si>
  <si>
    <t>6/2023: o místním poplatku ze psů</t>
  </si>
  <si>
    <t>1452231100</t>
  </si>
  <si>
    <t>5/2024</t>
  </si>
  <si>
    <t>o stanovení místních koeficientů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</si>
  <si>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</si>
  <si>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</si>
  <si>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5/2015: o stanovení koeficientů pro výpočet daně z nemovitých věcí</t>
  </si>
  <si>
    <t>1377885345</t>
  </si>
  <si>
    <t>4/2024</t>
  </si>
  <si>
    <t>2024-07-11</t>
  </si>
  <si>
    <t>veřejný pořádek - hlučné činnosti; veřejný pořádek - podmínky pro pořádání veřejně přístupných akcí; veřejný pořádek - údržba a ochrana veřejné zeleně; pohyb psů; noční klid</t>
  </si>
  <si>
    <t>zákon č. 128/2000 Sb., o obcích - § 10 písm. a) - hlučné činnosti; zákon č. 128/2000 Sb., o obcích - § 10 písm. b) - podmínky pro pořádání veřejně přístupných akcí; zákon č. 128/2000 Sb., o obcích - § 10 písm. c) - údržba a ochrana veřejné zeleně; zákon č. 246/1992 Sb., na ochranu zvířat proti týrání - § 24 odst. 2; zákon č. 251/2016 Sb., o některých přestupcích - § 5 odst. 7</t>
  </si>
  <si>
    <t>3/2023: O zabezpečení místních záležitostí veřejného pořádku</t>
  </si>
  <si>
    <t>2/2025: o zabezpečení místních záležitostí veřejného pořádku</t>
  </si>
  <si>
    <t>1377846893</t>
  </si>
  <si>
    <t>3/2024</t>
  </si>
  <si>
    <t>Cenová mapa stavebních pozemků statutárního města Mostu č. 11</t>
  </si>
  <si>
    <t>2024-03-23</t>
  </si>
  <si>
    <t>2/2022: Cenová mapa stavebních pozemků statutárního města Mostu č. 10</t>
  </si>
  <si>
    <t>2/2026: Cenová mapa stavebních pozemků statutárního města Mostu č. 12; 2/2026: Cenová mapa stavebních pozemků statutárního města Mostu č. 12</t>
  </si>
  <si>
    <t>1326523051</t>
  </si>
  <si>
    <t>2/2024</t>
  </si>
  <si>
    <t>O zákazu konzumace a zjevného umožňování konzumace alkoholických nápojů a jiných omamných a psychotropních látek na veřejných prostranstvích</t>
  </si>
  <si>
    <t>veřejný pořádek - konzumace alkoholu; alkohol - zákaz konzumace</t>
  </si>
  <si>
    <t>zákon č. 128/2000 Sb., o obcích - § 10 písm. a) - konzumace alkoholu; zákon č. 65/2017 Sb., o ochraně zdraví před škodlivými účinky návykových látek - § 17 odst. 2 písm. a)</t>
  </si>
  <si>
    <t>4/2011: o zákazu konzumace a zjevného umožňování konzumace alkoholických nápojů na vybraných veřejných prostranstvích statutárního města Mostu; 9/2017: kterou se mění obecně závazná vyhláška č. 4/2011 ze dne 28. dubna 2011 o zákazu konzumace a zjevného umožňování konzumace alkoholických nápojů na vybraných veřejných prostranstvích statutárního města Mostu</t>
  </si>
  <si>
    <t>1326513115</t>
  </si>
  <si>
    <t>1/2024</t>
  </si>
  <si>
    <t>kterou se mění obecně závazná vyhláška č. 2/2017 ze dne 7. března 2017 o regulaci hlučných činností</t>
  </si>
  <si>
    <t>veřejný pořádek - hlučné činnosti</t>
  </si>
  <si>
    <t>zákon č. 128/2000 Sb., o obcích - § 10 písm. a) - hlučné činnosti</t>
  </si>
  <si>
    <t>2/2017: o regulaci hlučných činností</t>
  </si>
  <si>
    <t>1326496512</t>
  </si>
  <si>
    <t>6/2023</t>
  </si>
  <si>
    <t>2024-01-01</t>
  </si>
  <si>
    <t>2/2020: o místním poplatku ze psů</t>
  </si>
  <si>
    <t>6/2024: o místním poplatku ze psů</t>
  </si>
  <si>
    <t>1286442722</t>
  </si>
  <si>
    <t>5/2023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</si>
  <si>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</si>
  <si>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</si>
  <si>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</si>
  <si>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8/2015: o místním poplatku za užívání veřejného prostranství</t>
  </si>
  <si>
    <t>1286423552</t>
  </si>
  <si>
    <t>4/2023</t>
  </si>
  <si>
    <t>o místním poplatku z pobytu</t>
  </si>
  <si>
    <t>místní poplatek z pobytu</t>
  </si>
  <si>
    <t>zákon č. 565/1990 Sb., o místních poplatcích - § 14 - z pobytu</t>
  </si>
  <si>
    <t>5/2019: o místním poplatku z pobytu</t>
  </si>
  <si>
    <t>1286401817</t>
  </si>
  <si>
    <t>3/2023</t>
  </si>
  <si>
    <t>O zabezpečení místních záležitostí veřejného pořádku</t>
  </si>
  <si>
    <t>2023-10-06</t>
  </si>
  <si>
    <t>veřejný pořádek - podmínky pro pořádání veřejně přístupných akcí; veřejný pořádek - hlučné činnosti; veřejný pořádek - údržba a ochrana veřejné zeleně; pohyb psů</t>
  </si>
  <si>
    <t>zákon č. 128/2000 Sb., o obcích - § 10 písm. b) - podmínky pro pořádání veřejně přístupných akcí; zákon č. 128/2000 Sb., o obcích - § 10 písm. a) - hlučné činnosti; zákon č. 128/2000 Sb., o obcích - § 10 písm. c) - údržba a ochrana veřejné zeleně; zákon č. 246/1992 Sb., na ochranu zvířat proti týrání - § 24 odst. 2</t>
  </si>
  <si>
    <t>3/2014: o zabezpečení místních záležitostí veřejného pořádku</t>
  </si>
  <si>
    <t>1244720515</t>
  </si>
  <si>
    <t>2/2023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</si>
  <si>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</si>
  <si>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</si>
  <si>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</si>
  <si>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1244701505</t>
  </si>
  <si>
    <t>2/2010</t>
  </si>
  <si>
    <t>kterou se mění obecně závazná vyhláška č. 1/1996, o obecní policii</t>
  </si>
  <si>
    <t>2010-06-01</t>
  </si>
  <si>
    <t>Dle přechodného ustanovení</t>
  </si>
  <si>
    <t>obecní policie</t>
  </si>
  <si>
    <t xml:space="preserve">zákon č. 553/1991 Sb., o obecní policii - § 1 odst. 1 </t>
  </si>
  <si>
    <t>01/1996: o obecní policii</t>
  </si>
  <si>
    <t>1187100732</t>
  </si>
  <si>
    <t>01/1996</t>
  </si>
  <si>
    <t>o obecní policii</t>
  </si>
  <si>
    <t>1996-03-20</t>
  </si>
  <si>
    <t>2/2010: kterou se mění obecně závazná vyhláška č. 1/1996, o obecní policii</t>
  </si>
  <si>
    <t>1187091101</t>
  </si>
  <si>
    <t>4/2016</t>
  </si>
  <si>
    <t>kterým se vymezují úseky místních komunikací a chodníků, na kterých se pro jejich malý dopravní význam nezajišťuje sjízdnost a schůdnost odstraňováním sněhu a náledí a kterým se stanoví rozsah, způsob a lhůty odstraňování závad ve schůdnosti chodníků, místních komunikací a průjezdních úseků silnic (o provádění zimní údržby)</t>
  </si>
  <si>
    <t>2016-11-01</t>
  </si>
  <si>
    <t>pozemní komunikace - vyznačení neudržovaných úseků; pozemní komunikace - odstranění závad ve schůdnosti</t>
  </si>
  <si>
    <t xml:space="preserve">zákon č. 13/1997 Sb., o pozemních komunikacích - § 27 odst. 5 ; zákon č. 13/1997 Sb., o pozemních komunikacích - § 27 odst. 7 </t>
  </si>
  <si>
    <t>1187079450</t>
  </si>
  <si>
    <t>6/2021</t>
  </si>
  <si>
    <t>kterou se stanoví školské obvody spádových mateřských škol zřízených statutárním městem Most</t>
  </si>
  <si>
    <t>2022-01-07</t>
  </si>
  <si>
    <t>školské obvody - mateřské školy</t>
  </si>
  <si>
    <t>zákon č. 561/2004 Sb., školský zákon - § 179 odst. 3 a § 178 odst. 2 písm. b)</t>
  </si>
  <si>
    <t>6/2025: o stanovení školských obvodů spádových mateřských škol zřízených statutárním městem Most a společné školské obvody mateřských škol; 6/2025: o stanovení školských obvodů spádových mateřských škol zřízených statutárním městem Most a společné školské obvody mateřských škol</t>
  </si>
  <si>
    <t>1186988757</t>
  </si>
  <si>
    <t>5/2021</t>
  </si>
  <si>
    <t>kterou se stanoví školské obvody spádových základních škol zřízených statutárním městem Most a části společných školských obvodů základních škol</t>
  </si>
  <si>
    <t>2022-01-06</t>
  </si>
  <si>
    <t>5/2025: o stanovení školských obvodů spádových základních škol zřízených statutárním městem Most a částí společného školského obvodu základní školy; 5/2025: o stanovení školských obvodů spádových základních škol zřízených statutárním městem Most a částí společného školského obvodu základní školy</t>
  </si>
  <si>
    <t>1186975700</t>
  </si>
  <si>
    <t>9/2017</t>
  </si>
  <si>
    <t>kterou se mění obecně závazná vyhláška č. 4/2011 ze dne 28. dubna 2011 o zákazu konzumace a zjevného umožňování konzumace alkoholických nápojů na vybraných veřejných prostranstvích statutárního města Mostu</t>
  </si>
  <si>
    <t>2017-12-09</t>
  </si>
  <si>
    <t>veřejný pořádek - konzumace alkoholu</t>
  </si>
  <si>
    <t>zákon č. 128/2000 Sb., o obcích - § 10 písm. a) - konzumace alkoholu</t>
  </si>
  <si>
    <t>4/2011: o zákazu konzumace a zjevného umožňování konzumace alkoholických nápojů na vybraných veřejných prostranstvích statutárního města Mostu</t>
  </si>
  <si>
    <t>2/2024: O zákazu konzumace a zjevného umožňování konzumace alkoholických nápojů a jiných omamných a psychotropních látek na veřejných prostranstvích</t>
  </si>
  <si>
    <t>1186951334</t>
  </si>
  <si>
    <t>4/2011</t>
  </si>
  <si>
    <t>o zákazu konzumace a zjevného umožňování konzumace alkoholických nápojů na vybraných veřejných prostranstvích statutárního města Mostu</t>
  </si>
  <si>
    <t>2011-05-17</t>
  </si>
  <si>
    <t>9/2017: kterou se mění obecně závazná vyhláška č. 4/2011 ze dne 28. dubna 2011 o zákazu konzumace a zjevného umožňování konzumace alkoholických nápojů na vybraných veřejných prostranstvích statutárního města Mostu</t>
  </si>
  <si>
    <t>1186933042</t>
  </si>
  <si>
    <t>3/2019</t>
  </si>
  <si>
    <t>2019-10-15</t>
  </si>
  <si>
    <t>1185492313</t>
  </si>
  <si>
    <t>2/2017</t>
  </si>
  <si>
    <t>o regulaci hlučných činností</t>
  </si>
  <si>
    <t>2017-03-23</t>
  </si>
  <si>
    <t>3/2019: kterou se mění obecně závazná vyhláška č. 2/2017 ze dne 7. března 2017 o regulaci hlučných činností; 1/2024: kterou se mění obecně závazná vyhláška č. 2/2017 ze dne 7. března 2017 o regulaci hlučných činností</t>
  </si>
  <si>
    <t>1185483779</t>
  </si>
  <si>
    <t>2/2012</t>
  </si>
  <si>
    <t>kterým se stanovují maximální ceny za nucené odtahy vozidel a za přiložení a odstranění technických prostředků k zabránění odjezdu vozidla</t>
  </si>
  <si>
    <t>2012-03-13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</si>
  <si>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</si>
  <si>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</si>
  <si>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</si>
  <si>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-</t>
  </si>
  <si>
    <t>1184851087</t>
  </si>
  <si>
    <t>5/2019</t>
  </si>
  <si>
    <t>2020-01-01</t>
  </si>
  <si>
    <t>4/2023: o místním poplatku z pobytu; 4/2023: o místním poplatku z pobytu</t>
  </si>
  <si>
    <t>1184828556</t>
  </si>
  <si>
    <t>5/2015</t>
  </si>
  <si>
    <t>o stanovení koeficientů pro výpočet daně z nemovitých věcí</t>
  </si>
  <si>
    <t>2016-01-01</t>
  </si>
  <si>
    <t>daň z nemovitých věcí - koeficient u staveb a jednotek; daň z nemovitých věcí - koeficient u staveb a jednotek; daň z nemovitých věcí - místní koeficient</t>
  </si>
  <si>
    <t>zákon č. 338/1992 Sb., o dani z nemovitých věcí - § 11 odst. 3 písm. a)  ; zákon č. 338/1992 Sb., o dani z nemovitých věcí - § 11 odst. 3 písm. b)  ; zákon č. 338/1992 Sb., o dani z nemovitých věcí - § 12</t>
  </si>
  <si>
    <t>5/2024: o stanovení místních koeficientů daně z nemovitých věcí; 5/2024: o stanovení místních koeficientů daně z nemovitých věcí</t>
  </si>
  <si>
    <t>1184802149</t>
  </si>
  <si>
    <t>8/2015</t>
  </si>
  <si>
    <t>2016-01-02</t>
  </si>
  <si>
    <t>5/2023: o místním poplatku za užívání veřejného prostranství</t>
  </si>
  <si>
    <t>1184787820</t>
  </si>
  <si>
    <t>2/2018</t>
  </si>
  <si>
    <t>o omezení provozování některých hazardních her</t>
  </si>
  <si>
    <t>2019-01-01</t>
  </si>
  <si>
    <t xml:space="preserve">zákon č. 186/2016 Sb., o hazardních hrách - § 12 </t>
  </si>
  <si>
    <t>7/2024: kterou se mění obecně závazná vyhláška č. 2/2018 ze dne 13. prosince 2018 o omezení provozování některých hazardních her</t>
  </si>
  <si>
    <t>1184774147</t>
  </si>
  <si>
    <t>2/2020</t>
  </si>
  <si>
    <t>2020-02-28</t>
  </si>
  <si>
    <t>1184742121</t>
  </si>
  <si>
    <t>1/2023</t>
  </si>
  <si>
    <t>kterým se upravuje organizování dopravy na území statutárního města Mostu</t>
  </si>
  <si>
    <t>2023-04-05</t>
  </si>
  <si>
    <t xml:space="preserve">pozemní komunikace - zpoplatnění stání a odstavení </t>
  </si>
  <si>
    <t xml:space="preserve">zákon č. 13/1997 Sb., o pozemních komunikacích - § 23 odst. 1 </t>
  </si>
  <si>
    <t>1163009089</t>
  </si>
  <si>
    <t>5/2022</t>
  </si>
  <si>
    <t>2022-12-16</t>
  </si>
  <si>
    <t>1/2026: Požární řád statutárního města Mostu</t>
  </si>
  <si>
    <t>1110926734</t>
  </si>
  <si>
    <t>4/2022</t>
  </si>
  <si>
    <t>kterým se zakazují některé formy prodeje zboží a poskytování služeb v energetických odvětvích</t>
  </si>
  <si>
    <t>2022-11-02</t>
  </si>
  <si>
    <t>regulace prodeje zboží nebo poskytování služeb v energetických odvětvích</t>
  </si>
  <si>
    <t>zákon č. 458/2000 Sb., energetický zákon - § 11p</t>
  </si>
  <si>
    <t>1094903841</t>
  </si>
  <si>
    <t>3/2022</t>
  </si>
  <si>
    <t>o stanovení obecního systému odpadového hospodářství</t>
  </si>
  <si>
    <t>2022-05-24</t>
  </si>
  <si>
    <t>systém odpadového hospodářství</t>
  </si>
  <si>
    <t>zákon č. 541/2020 Sb., o odpadech - § 59 odst. 4</t>
  </si>
  <si>
    <t>1036515256</t>
  </si>
  <si>
    <t>4/2021</t>
  </si>
  <si>
    <t>kterým se zakazuje šíření reklamy na některých veřejně přístupných místech mimo provozovnu</t>
  </si>
  <si>
    <t>2021-11-15</t>
  </si>
  <si>
    <t>reklama na veřejných místech</t>
  </si>
  <si>
    <t>zákon č. 40/1995 Sb., o regulaci reklamy - § 2 odst. 1 písm. d) a odst. 5</t>
  </si>
  <si>
    <t>1023115310</t>
  </si>
  <si>
    <t>3/2014</t>
  </si>
  <si>
    <t>2014-10-28</t>
  </si>
  <si>
    <t>1023050197</t>
  </si>
  <si>
    <t>2/2022</t>
  </si>
  <si>
    <t>Cenová mapa stavebních pozemků statutárního města Mostu č. 10</t>
  </si>
  <si>
    <t>2022-03-15</t>
  </si>
  <si>
    <t>1008475121</t>
  </si>
  <si>
    <t>1/2022</t>
  </si>
  <si>
    <t>2022-02-24</t>
  </si>
  <si>
    <t>regulace prodeje zboží a nabízení služeb - tržní řád</t>
  </si>
  <si>
    <t xml:space="preserve">zákon č. 455/1991 Sb., živnostenský zákon - § 18 odst. 1 </t>
  </si>
  <si>
    <t>4/2025: Tržní řád; 4/2025: Tržní řád</t>
  </si>
  <si>
    <t>1000750336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</si>
</sst>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3.7109375" customWidth="1"/>
    <col min="2" max="2" width="10.7109375" customWidth="1"/>
    <col min="3" max="3" width="9.7109375" customWidth="1"/>
    <col min="4" max="4" width="14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46079</v>
      </c>
      <c r="I2" s="1">
        <v>46086.40172343769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HYPERLINK("https://sbirkapp.gov.cz/detail/SPPJQWEZWD5AHJCQ", "https://sbirkapp.gov.cz/detail/SPPJQWEZWD5AHJCQ")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46079</v>
      </c>
      <c r="I3" s="1">
        <v>46086.39634162546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HYPERLINK("https://sbirkapp.gov.cz/detail/SPPG5KHW3BZNZRJW", "https://sbirkapp.gov.cz/detail/SPPG5KHW3BZNZRJW")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46079</v>
      </c>
      <c r="I4" s="1">
        <v>46086.38944236999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HYPERLINK("https://sbirkapp.gov.cz/detail/SPP2LFFNUNSWIRC4", "https://sbirkapp.gov.cz/detail/SPP2LFFNUNSWIRC4")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45981</v>
      </c>
      <c r="I5" s="1">
        <v>45988.55975327479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HYPERLINK("https://sbirkapp.gov.cz/detail/SPPEM2I2SSR2IMYO", "https://sbirkapp.gov.cz/detail/SPPEM2I2SSR2IMYO")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45981</v>
      </c>
      <c r="I6" s="1">
        <v>45988.53725837376</v>
      </c>
      <c r="J6" t="s">
        <v>50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HYPERLINK("https://sbirkapp.gov.cz/detail/SPPTL6BBH2YXHQTC", "https://sbirkapp.gov.cz/detail/SPPTL6BBH2YXHQTC")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62</v>
      </c>
      <c r="G7" t="s">
        <v>63</v>
      </c>
      <c r="H7" s="1">
        <v>45967</v>
      </c>
      <c r="I7" s="1">
        <v>45973.4155800954</v>
      </c>
      <c r="J7" t="s">
        <v>64</v>
      </c>
      <c r="K7" t="s">
        <v>31</v>
      </c>
      <c r="M7" t="s">
        <v>65</v>
      </c>
      <c r="N7" t="s">
        <v>66</v>
      </c>
      <c r="P7" t="s">
        <v>67</v>
      </c>
      <c r="S7" t="b">
        <v>1</v>
      </c>
      <c r="U7" s="2">
        <f>HYPERLINK("https://sbirkapp.gov.cz/detail/SPPFLGBBNECYWYUA", "https://sbirkapp.gov.cz/detail/SPPFLGBBNECYWYUA")</f>
        <v>0</v>
      </c>
      <c r="V7" t="s">
        <v>68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62</v>
      </c>
      <c r="G8" t="s">
        <v>70</v>
      </c>
      <c r="H8" s="1">
        <v>45862</v>
      </c>
      <c r="I8" s="1">
        <v>45869.51343718101</v>
      </c>
      <c r="J8" t="s">
        <v>71</v>
      </c>
      <c r="K8" t="s">
        <v>31</v>
      </c>
      <c r="M8" t="s">
        <v>72</v>
      </c>
      <c r="N8" t="s">
        <v>73</v>
      </c>
      <c r="S8" t="b">
        <v>1</v>
      </c>
      <c r="U8" s="2">
        <f>HYPERLINK("https://sbirkapp.gov.cz/detail/SPPQW4F3OSFCM342", "https://sbirkapp.gov.cz/detail/SPPQW4F3OSFCM342")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45708</v>
      </c>
      <c r="I9" s="1">
        <v>45715.49193886657</v>
      </c>
      <c r="J9" t="s">
        <v>77</v>
      </c>
      <c r="K9" t="s">
        <v>31</v>
      </c>
      <c r="M9" t="s">
        <v>78</v>
      </c>
      <c r="N9" t="s">
        <v>79</v>
      </c>
      <c r="P9" t="s">
        <v>80</v>
      </c>
      <c r="S9" t="b">
        <v>1</v>
      </c>
      <c r="U9" s="2">
        <f>HYPERLINK("https://sbirkapp.gov.cz/detail/SPPW2VBLTS2RRKPE", "https://sbirkapp.gov.cz/detail/SPPW2VBLTS2RRKPE")</f>
        <v>0</v>
      </c>
      <c r="V9" t="s">
        <v>81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82</v>
      </c>
      <c r="F10" t="s">
        <v>28</v>
      </c>
      <c r="G10" t="s">
        <v>29</v>
      </c>
      <c r="H10" s="1">
        <v>45708</v>
      </c>
      <c r="I10" s="1">
        <v>45715.47954737495</v>
      </c>
      <c r="J10" t="s">
        <v>77</v>
      </c>
      <c r="K10" t="s">
        <v>31</v>
      </c>
      <c r="M10" t="s">
        <v>32</v>
      </c>
      <c r="N10" t="s">
        <v>33</v>
      </c>
      <c r="R10" t="s">
        <v>83</v>
      </c>
      <c r="S10" t="b">
        <v>0</v>
      </c>
      <c r="T10" s="1">
        <v>46101</v>
      </c>
      <c r="U10" s="2">
        <f>HYPERLINK("https://sbirkapp.gov.cz/detail/SPPXYRF75CGQ4S7G", "https://sbirkapp.gov.cz/detail/SPPXYRF75CGQ4S7G")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45638</v>
      </c>
      <c r="I11" s="1">
        <v>45639.38457231022</v>
      </c>
      <c r="J11" t="s">
        <v>87</v>
      </c>
      <c r="K11" t="s">
        <v>31</v>
      </c>
      <c r="M11" t="s">
        <v>88</v>
      </c>
      <c r="N11" t="s">
        <v>89</v>
      </c>
      <c r="O11" t="s">
        <v>90</v>
      </c>
      <c r="S11" t="b">
        <v>1</v>
      </c>
      <c r="U11" s="2">
        <f>HYPERLINK("https://sbirkapp.gov.cz/detail/SPPC37QBQMSBPZ2A", "https://sbirkapp.gov.cz/detail/SPPC37QBQMSBPZ2A")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45638</v>
      </c>
      <c r="I12" s="1">
        <v>45639.37793312007</v>
      </c>
      <c r="J12" t="s">
        <v>87</v>
      </c>
      <c r="K12" t="s">
        <v>31</v>
      </c>
      <c r="M12" t="s">
        <v>94</v>
      </c>
      <c r="N12" t="s">
        <v>95</v>
      </c>
      <c r="P12" t="s">
        <v>96</v>
      </c>
      <c r="S12" t="b">
        <v>1</v>
      </c>
      <c r="U12" s="2">
        <f>HYPERLINK("https://sbirkapp.gov.cz/detail/SPP2NERG3TZ3ZTPI", "https://sbirkapp.gov.cz/detail/SPP2NERG3TZ3ZTPI")</f>
        <v>0</v>
      </c>
      <c r="V12" t="s">
        <v>97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98</v>
      </c>
      <c r="F13" t="s">
        <v>28</v>
      </c>
      <c r="G13" t="s">
        <v>99</v>
      </c>
      <c r="H13" s="1">
        <v>45463</v>
      </c>
      <c r="I13" s="1">
        <v>45469.44537207524</v>
      </c>
      <c r="J13" t="s">
        <v>87</v>
      </c>
      <c r="K13" t="s">
        <v>31</v>
      </c>
      <c r="M13" t="s">
        <v>100</v>
      </c>
      <c r="N13" t="s">
        <v>101</v>
      </c>
      <c r="P13" t="s">
        <v>102</v>
      </c>
      <c r="S13" t="b">
        <v>1</v>
      </c>
      <c r="U13" s="2">
        <f>HYPERLINK("https://sbirkapp.gov.cz/detail/SPPEYDAEVC26OS6S", "https://sbirkapp.gov.cz/detail/SPPEYDAEVC26OS6S")</f>
        <v>0</v>
      </c>
      <c r="V13" t="s">
        <v>103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104</v>
      </c>
      <c r="F14" t="s">
        <v>28</v>
      </c>
      <c r="G14" t="s">
        <v>76</v>
      </c>
      <c r="H14" s="1">
        <v>45463</v>
      </c>
      <c r="I14" s="1">
        <v>45469.40889331711</v>
      </c>
      <c r="J14" t="s">
        <v>105</v>
      </c>
      <c r="K14" t="s">
        <v>31</v>
      </c>
      <c r="M14" t="s">
        <v>106</v>
      </c>
      <c r="N14" t="s">
        <v>107</v>
      </c>
      <c r="P14" t="s">
        <v>108</v>
      </c>
      <c r="R14" t="s">
        <v>109</v>
      </c>
      <c r="S14" t="b">
        <v>0</v>
      </c>
      <c r="T14" s="1">
        <v>45730</v>
      </c>
      <c r="U14" s="2">
        <f>HYPERLINK("https://sbirkapp.gov.cz/detail/SPPFFD7AZYZHUUSQ", "https://sbirkapp.gov.cz/detail/SPPFFD7AZYZHUUSQ")</f>
        <v>0</v>
      </c>
      <c r="V14" t="s">
        <v>110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111</v>
      </c>
      <c r="F15" t="s">
        <v>28</v>
      </c>
      <c r="G15" t="s">
        <v>112</v>
      </c>
      <c r="H15" s="1">
        <v>45351</v>
      </c>
      <c r="I15" s="1">
        <v>45359.39314629811</v>
      </c>
      <c r="J15" t="s">
        <v>113</v>
      </c>
      <c r="K15" t="s">
        <v>31</v>
      </c>
      <c r="M15" t="s">
        <v>38</v>
      </c>
      <c r="N15" t="s">
        <v>39</v>
      </c>
      <c r="P15" t="s">
        <v>114</v>
      </c>
      <c r="R15" t="s">
        <v>115</v>
      </c>
      <c r="S15" t="b">
        <v>0</v>
      </c>
      <c r="T15" s="1">
        <v>46101</v>
      </c>
      <c r="U15" s="2">
        <f>HYPERLINK("https://sbirkapp.gov.cz/detail/SPPJZUV4YPP6BMCO", "https://sbirkapp.gov.cz/detail/SPPJZUV4YPP6BMCO")</f>
        <v>0</v>
      </c>
      <c r="V15" t="s">
        <v>116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117</v>
      </c>
      <c r="F16" t="s">
        <v>28</v>
      </c>
      <c r="G16" t="s">
        <v>118</v>
      </c>
      <c r="H16" s="1">
        <v>45351</v>
      </c>
      <c r="I16" s="1">
        <v>45359.3811292764</v>
      </c>
      <c r="J16" t="s">
        <v>113</v>
      </c>
      <c r="K16" t="s">
        <v>31</v>
      </c>
      <c r="M16" t="s">
        <v>119</v>
      </c>
      <c r="N16" t="s">
        <v>120</v>
      </c>
      <c r="P16" t="s">
        <v>121</v>
      </c>
      <c r="S16" t="b">
        <v>1</v>
      </c>
      <c r="U16" s="2">
        <f>HYPERLINK("https://sbirkapp.gov.cz/detail/SPPMAFEH3NISKQZS", "https://sbirkapp.gov.cz/detail/SPPMAFEH3NISKQZS")</f>
        <v>0</v>
      </c>
      <c r="V16" t="s">
        <v>122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123</v>
      </c>
      <c r="F17" t="s">
        <v>28</v>
      </c>
      <c r="G17" t="s">
        <v>124</v>
      </c>
      <c r="H17" s="1">
        <v>45351</v>
      </c>
      <c r="I17" s="1">
        <v>45359.3622542849</v>
      </c>
      <c r="J17" t="s">
        <v>113</v>
      </c>
      <c r="K17" t="s">
        <v>31</v>
      </c>
      <c r="M17" t="s">
        <v>125</v>
      </c>
      <c r="N17" t="s">
        <v>126</v>
      </c>
      <c r="O17" t="s">
        <v>127</v>
      </c>
      <c r="S17" t="b">
        <v>1</v>
      </c>
      <c r="U17" s="2">
        <f>HYPERLINK("https://sbirkapp.gov.cz/detail/SPPZWDZPVT5CRTDY", "https://sbirkapp.gov.cz/detail/SPPZWDZPVT5CRTDY")</f>
        <v>0</v>
      </c>
      <c r="V17" t="s">
        <v>128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129</v>
      </c>
      <c r="F18" t="s">
        <v>28</v>
      </c>
      <c r="G18" t="s">
        <v>93</v>
      </c>
      <c r="H18" s="1">
        <v>45274</v>
      </c>
      <c r="I18" s="1">
        <v>45275.57866079957</v>
      </c>
      <c r="J18" t="s">
        <v>130</v>
      </c>
      <c r="K18" t="s">
        <v>31</v>
      </c>
      <c r="M18" t="s">
        <v>94</v>
      </c>
      <c r="N18" t="s">
        <v>95</v>
      </c>
      <c r="P18" t="s">
        <v>131</v>
      </c>
      <c r="R18" t="s">
        <v>132</v>
      </c>
      <c r="S18" t="b">
        <v>0</v>
      </c>
      <c r="T18" s="1">
        <v>45658</v>
      </c>
      <c r="U18" s="2">
        <f>HYPERLINK("https://sbirkapp.gov.cz/detail/SPPVXS3YKHB7IY5E", "https://sbirkapp.gov.cz/detail/SPPVXS3YKHB7IY5E")</f>
        <v>0</v>
      </c>
      <c r="V18" t="s">
        <v>133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134</v>
      </c>
      <c r="F19" t="s">
        <v>28</v>
      </c>
      <c r="G19" t="s">
        <v>135</v>
      </c>
      <c r="H19" s="1">
        <v>45274</v>
      </c>
      <c r="I19" s="1">
        <v>45275.56378810035</v>
      </c>
      <c r="J19" t="s">
        <v>130</v>
      </c>
      <c r="K19" t="s">
        <v>31</v>
      </c>
      <c r="M19" t="s">
        <v>136</v>
      </c>
      <c r="N19" t="s">
        <v>137</v>
      </c>
      <c r="P19" t="s">
        <v>138</v>
      </c>
      <c r="S19" t="b">
        <v>1</v>
      </c>
      <c r="U19" s="2">
        <f>HYPERLINK("https://sbirkapp.gov.cz/detail/SPPJ3JI4EWBV5JOI", "https://sbirkapp.gov.cz/detail/SPPJ3JI4EWBV5JOI")</f>
        <v>0</v>
      </c>
      <c r="V19" t="s">
        <v>139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140</v>
      </c>
      <c r="F20" t="s">
        <v>28</v>
      </c>
      <c r="G20" t="s">
        <v>141</v>
      </c>
      <c r="H20" s="1">
        <v>45274</v>
      </c>
      <c r="I20" s="1">
        <v>45275.54462545385</v>
      </c>
      <c r="J20" t="s">
        <v>130</v>
      </c>
      <c r="K20" t="s">
        <v>31</v>
      </c>
      <c r="M20" t="s">
        <v>142</v>
      </c>
      <c r="N20" t="s">
        <v>143</v>
      </c>
      <c r="P20" t="s">
        <v>144</v>
      </c>
      <c r="S20" t="b">
        <v>1</v>
      </c>
      <c r="U20" s="2">
        <f>HYPERLINK("https://sbirkapp.gov.cz/detail/SPPRWXR3JAKCN6FQ", "https://sbirkapp.gov.cz/detail/SPPRWXR3JAKCN6FQ")</f>
        <v>0</v>
      </c>
      <c r="V20" t="s">
        <v>145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146</v>
      </c>
      <c r="F21" t="s">
        <v>28</v>
      </c>
      <c r="G21" t="s">
        <v>147</v>
      </c>
      <c r="H21" s="1">
        <v>45183</v>
      </c>
      <c r="I21" s="1">
        <v>45190.44467924794</v>
      </c>
      <c r="J21" t="s">
        <v>148</v>
      </c>
      <c r="K21" t="s">
        <v>31</v>
      </c>
      <c r="M21" t="s">
        <v>149</v>
      </c>
      <c r="N21" t="s">
        <v>150</v>
      </c>
      <c r="P21" t="s">
        <v>151</v>
      </c>
      <c r="R21" t="s">
        <v>80</v>
      </c>
      <c r="S21" t="b">
        <v>0</v>
      </c>
      <c r="T21" s="1">
        <v>45484</v>
      </c>
      <c r="U21" s="2">
        <f>HYPERLINK("https://sbirkapp.gov.cz/detail/SPPK4T7AAVIUKI36", "https://sbirkapp.gov.cz/detail/SPPK4T7AAVIUKI36")</f>
        <v>0</v>
      </c>
      <c r="V21" t="s">
        <v>152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153</v>
      </c>
      <c r="F22" t="s">
        <v>28</v>
      </c>
      <c r="G22" t="s">
        <v>154</v>
      </c>
      <c r="H22" s="1">
        <v>45183</v>
      </c>
      <c r="I22" s="1">
        <v>45190.42628411701</v>
      </c>
      <c r="J22" t="s">
        <v>130</v>
      </c>
      <c r="K22" t="s">
        <v>31</v>
      </c>
      <c r="M22" t="s">
        <v>155</v>
      </c>
      <c r="N22" t="s">
        <v>156</v>
      </c>
      <c r="S22" t="b">
        <v>1</v>
      </c>
      <c r="U22" s="2">
        <f>HYPERLINK("https://sbirkapp.gov.cz/detail/SPP2ADTRWTUDN6LM", "https://sbirkapp.gov.cz/detail/SPP2ADTRWTUDN6LM")</f>
        <v>0</v>
      </c>
      <c r="V22" t="s">
        <v>157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158</v>
      </c>
      <c r="F23" t="s">
        <v>28</v>
      </c>
      <c r="G23" t="s">
        <v>159</v>
      </c>
      <c r="H23" s="1">
        <v>40325</v>
      </c>
      <c r="I23" s="1">
        <v>45055.58138101929</v>
      </c>
      <c r="J23" t="s">
        <v>160</v>
      </c>
      <c r="K23" t="s">
        <v>161</v>
      </c>
      <c r="L23" s="1">
        <v>40330</v>
      </c>
      <c r="M23" t="s">
        <v>162</v>
      </c>
      <c r="N23" t="s">
        <v>163</v>
      </c>
      <c r="O23" t="s">
        <v>164</v>
      </c>
      <c r="S23" t="b">
        <v>1</v>
      </c>
      <c r="U23" s="2">
        <f>HYPERLINK("https://sbirkapp.gov.cz/detail/SPPPT56XPM67VY5O", "https://sbirkapp.gov.cz/detail/SPPPT56XPM67VY5O")</f>
        <v>0</v>
      </c>
      <c r="V23" t="s">
        <v>165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166</v>
      </c>
      <c r="F24" t="s">
        <v>28</v>
      </c>
      <c r="G24" t="s">
        <v>167</v>
      </c>
      <c r="H24" s="1">
        <v>35124</v>
      </c>
      <c r="I24" s="1">
        <v>45055.57447542049</v>
      </c>
      <c r="J24" t="s">
        <v>168</v>
      </c>
      <c r="K24" t="s">
        <v>161</v>
      </c>
      <c r="L24" s="1">
        <v>35129</v>
      </c>
      <c r="M24" t="s">
        <v>162</v>
      </c>
      <c r="N24" t="s">
        <v>163</v>
      </c>
      <c r="Q24" t="s">
        <v>169</v>
      </c>
      <c r="S24" t="b">
        <v>1</v>
      </c>
      <c r="U24" s="2">
        <f>HYPERLINK("https://sbirkapp.gov.cz/detail/SPPII334Q5PCVSDU", "https://sbirkapp.gov.cz/detail/SPPII334Q5PCVSDU")</f>
        <v>0</v>
      </c>
      <c r="V24" t="s">
        <v>170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171</v>
      </c>
      <c r="F25" t="s">
        <v>62</v>
      </c>
      <c r="G25" t="s">
        <v>172</v>
      </c>
      <c r="H25" s="1">
        <v>42621</v>
      </c>
      <c r="I25" s="1">
        <v>45055.56637373679</v>
      </c>
      <c r="J25" t="s">
        <v>173</v>
      </c>
      <c r="K25" t="s">
        <v>161</v>
      </c>
      <c r="L25" s="1">
        <v>42628</v>
      </c>
      <c r="M25" t="s">
        <v>174</v>
      </c>
      <c r="N25" t="s">
        <v>175</v>
      </c>
      <c r="S25" t="b">
        <v>1</v>
      </c>
      <c r="U25" s="2">
        <f>HYPERLINK("https://sbirkapp.gov.cz/detail/SPPNEI3UJUOCZFXY", "https://sbirkapp.gov.cz/detail/SPPNEI3UJUOCZFXY")</f>
        <v>0</v>
      </c>
      <c r="V25" t="s">
        <v>176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177</v>
      </c>
      <c r="F26" t="s">
        <v>28</v>
      </c>
      <c r="G26" t="s">
        <v>178</v>
      </c>
      <c r="H26" s="1">
        <v>44546</v>
      </c>
      <c r="I26" s="1">
        <v>45055.48899493655</v>
      </c>
      <c r="J26" t="s">
        <v>179</v>
      </c>
      <c r="K26" t="s">
        <v>161</v>
      </c>
      <c r="L26" s="1">
        <v>44553</v>
      </c>
      <c r="M26" t="s">
        <v>180</v>
      </c>
      <c r="N26" t="s">
        <v>181</v>
      </c>
      <c r="R26" t="s">
        <v>182</v>
      </c>
      <c r="S26" t="b">
        <v>0</v>
      </c>
      <c r="T26" s="1">
        <v>46023</v>
      </c>
      <c r="U26" s="2">
        <f>HYPERLINK("https://sbirkapp.gov.cz/detail/SPP75Y24IJWTLI4C", "https://sbirkapp.gov.cz/detail/SPP75Y24IJWTLI4C")</f>
        <v>0</v>
      </c>
      <c r="V26" t="s">
        <v>183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184</v>
      </c>
      <c r="F27" t="s">
        <v>28</v>
      </c>
      <c r="G27" t="s">
        <v>185</v>
      </c>
      <c r="H27" s="1">
        <v>44546</v>
      </c>
      <c r="I27" s="1">
        <v>45055.47660560269</v>
      </c>
      <c r="J27" t="s">
        <v>186</v>
      </c>
      <c r="K27" t="s">
        <v>161</v>
      </c>
      <c r="L27" s="1">
        <v>44552</v>
      </c>
      <c r="M27" t="s">
        <v>57</v>
      </c>
      <c r="N27" t="s">
        <v>58</v>
      </c>
      <c r="R27" t="s">
        <v>187</v>
      </c>
      <c r="S27" t="b">
        <v>0</v>
      </c>
      <c r="T27" s="1">
        <v>46023</v>
      </c>
      <c r="U27" s="2">
        <f>HYPERLINK("https://sbirkapp.gov.cz/detail/SPPWBPM6IIHMZT7K", "https://sbirkapp.gov.cz/detail/SPPWBPM6IIHMZT7K")</f>
        <v>0</v>
      </c>
      <c r="V27" t="s">
        <v>188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189</v>
      </c>
      <c r="F28" t="s">
        <v>28</v>
      </c>
      <c r="G28" t="s">
        <v>190</v>
      </c>
      <c r="H28" s="1">
        <v>43062</v>
      </c>
      <c r="I28" s="1">
        <v>45055.46186379409</v>
      </c>
      <c r="J28" t="s">
        <v>191</v>
      </c>
      <c r="K28" t="s">
        <v>161</v>
      </c>
      <c r="L28" s="1">
        <v>43063</v>
      </c>
      <c r="M28" t="s">
        <v>192</v>
      </c>
      <c r="N28" t="s">
        <v>193</v>
      </c>
      <c r="O28" t="s">
        <v>194</v>
      </c>
      <c r="R28" t="s">
        <v>195</v>
      </c>
      <c r="S28" t="b">
        <v>0</v>
      </c>
      <c r="T28" s="1">
        <v>45374</v>
      </c>
      <c r="U28" s="2">
        <f>HYPERLINK("https://sbirkapp.gov.cz/detail/SPP3YXBXY3QPTSUU", "https://sbirkapp.gov.cz/detail/SPP3YXBXY3QPTSUU")</f>
        <v>0</v>
      </c>
      <c r="V28" t="s">
        <v>196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197</v>
      </c>
      <c r="F29" t="s">
        <v>28</v>
      </c>
      <c r="G29" t="s">
        <v>198</v>
      </c>
      <c r="H29" s="1">
        <v>40661</v>
      </c>
      <c r="I29" s="1">
        <v>45055.44645846714</v>
      </c>
      <c r="J29" t="s">
        <v>199</v>
      </c>
      <c r="K29" t="s">
        <v>161</v>
      </c>
      <c r="L29" s="1">
        <v>40665</v>
      </c>
      <c r="M29" t="s">
        <v>192</v>
      </c>
      <c r="N29" t="s">
        <v>193</v>
      </c>
      <c r="Q29" t="s">
        <v>200</v>
      </c>
      <c r="R29" t="s">
        <v>195</v>
      </c>
      <c r="S29" t="b">
        <v>0</v>
      </c>
      <c r="T29" s="1">
        <v>45374</v>
      </c>
      <c r="U29" s="2">
        <f>HYPERLINK("https://sbirkapp.gov.cz/detail/SPPHADHLJ6GTWRZU", "https://sbirkapp.gov.cz/detail/SPPHADHLJ6GTWRZU")</f>
        <v>0</v>
      </c>
      <c r="V29" t="s">
        <v>201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202</v>
      </c>
      <c r="F30" t="s">
        <v>28</v>
      </c>
      <c r="G30" t="s">
        <v>124</v>
      </c>
      <c r="H30" s="1">
        <v>43727</v>
      </c>
      <c r="I30" s="1">
        <v>45050.65645663022</v>
      </c>
      <c r="J30" t="s">
        <v>203</v>
      </c>
      <c r="K30" t="s">
        <v>161</v>
      </c>
      <c r="L30" s="1">
        <v>43738</v>
      </c>
      <c r="M30" t="s">
        <v>125</v>
      </c>
      <c r="N30" t="s">
        <v>126</v>
      </c>
      <c r="O30" t="s">
        <v>127</v>
      </c>
      <c r="S30" t="b">
        <v>1</v>
      </c>
      <c r="U30" s="2">
        <f>HYPERLINK("https://sbirkapp.gov.cz/detail/SPPIWUYFY5UU7I3Q", "https://sbirkapp.gov.cz/detail/SPPIWUYFY5UU7I3Q")</f>
        <v>0</v>
      </c>
      <c r="V30" t="s">
        <v>204</v>
      </c>
      <c r="W30">
        <v>2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205</v>
      </c>
      <c r="F31" t="s">
        <v>28</v>
      </c>
      <c r="G31" t="s">
        <v>206</v>
      </c>
      <c r="H31" s="1">
        <v>42801</v>
      </c>
      <c r="I31" s="1">
        <v>45050.64912168928</v>
      </c>
      <c r="J31" t="s">
        <v>207</v>
      </c>
      <c r="K31" t="s">
        <v>161</v>
      </c>
      <c r="L31" s="1">
        <v>42802</v>
      </c>
      <c r="M31" t="s">
        <v>125</v>
      </c>
      <c r="N31" t="s">
        <v>126</v>
      </c>
      <c r="Q31" t="s">
        <v>208</v>
      </c>
      <c r="S31" t="b">
        <v>1</v>
      </c>
      <c r="U31" s="2">
        <f>HYPERLINK("https://sbirkapp.gov.cz/detail/SPPVBXXHSB33PHZC", "https://sbirkapp.gov.cz/detail/SPPVBXXHSB33PHZC")</f>
        <v>0</v>
      </c>
      <c r="V31" t="s">
        <v>209</v>
      </c>
      <c r="W31">
        <v>2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210</v>
      </c>
      <c r="F32" t="s">
        <v>62</v>
      </c>
      <c r="G32" t="s">
        <v>211</v>
      </c>
      <c r="H32" s="1">
        <v>40976</v>
      </c>
      <c r="I32" s="1">
        <v>45049.72705587322</v>
      </c>
      <c r="J32" t="s">
        <v>212</v>
      </c>
      <c r="K32" t="s">
        <v>161</v>
      </c>
      <c r="L32" s="1">
        <v>40981</v>
      </c>
      <c r="M32" t="s">
        <v>213</v>
      </c>
      <c r="N32" t="s">
        <v>214</v>
      </c>
      <c r="S32" t="s">
        <v>215</v>
      </c>
      <c r="T32" t="s">
        <v>216</v>
      </c>
      <c r="U32" s="2">
        <f>HYPERLINK("https://sbirkapp.gov.cz/detail/SPPPMA2SBA4D3TKE", "https://sbirkapp.gov.cz/detail/SPPPMA2SBA4D3TKE")</f>
        <v>0</v>
      </c>
      <c r="V32" t="s">
        <v>217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218</v>
      </c>
      <c r="F33" t="s">
        <v>28</v>
      </c>
      <c r="G33" t="s">
        <v>141</v>
      </c>
      <c r="H33" s="1">
        <v>43811</v>
      </c>
      <c r="I33" s="1">
        <v>45049.70486711859</v>
      </c>
      <c r="J33" t="s">
        <v>219</v>
      </c>
      <c r="K33" t="s">
        <v>161</v>
      </c>
      <c r="L33" s="1">
        <v>43812</v>
      </c>
      <c r="M33" t="s">
        <v>142</v>
      </c>
      <c r="N33" t="s">
        <v>143</v>
      </c>
      <c r="R33" t="s">
        <v>220</v>
      </c>
      <c r="S33" t="b">
        <v>0</v>
      </c>
      <c r="T33" s="1">
        <v>45292</v>
      </c>
      <c r="U33" s="2">
        <f>HYPERLINK("https://sbirkapp.gov.cz/detail/SPPZ7IPATNVLYRUI", "https://sbirkapp.gov.cz/detail/SPPZ7IPATNVLYRUI")</f>
        <v>0</v>
      </c>
      <c r="V33" t="s">
        <v>221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222</v>
      </c>
      <c r="F34" t="s">
        <v>28</v>
      </c>
      <c r="G34" t="s">
        <v>223</v>
      </c>
      <c r="H34" s="1">
        <v>42277</v>
      </c>
      <c r="I34" s="1">
        <v>45049.69070674024</v>
      </c>
      <c r="J34" t="s">
        <v>224</v>
      </c>
      <c r="K34" t="s">
        <v>161</v>
      </c>
      <c r="L34" s="1">
        <v>42278</v>
      </c>
      <c r="M34" t="s">
        <v>225</v>
      </c>
      <c r="N34" t="s">
        <v>226</v>
      </c>
      <c r="R34" t="s">
        <v>227</v>
      </c>
      <c r="S34" t="b">
        <v>0</v>
      </c>
      <c r="T34" s="1">
        <v>45658</v>
      </c>
      <c r="U34" s="2">
        <f>HYPERLINK("https://sbirkapp.gov.cz/detail/SPPP2DV2WR4A5UO4", "https://sbirkapp.gov.cz/detail/SPPP2DV2WR4A5UO4")</f>
        <v>0</v>
      </c>
      <c r="V34" t="s">
        <v>228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229</v>
      </c>
      <c r="F35" t="s">
        <v>28</v>
      </c>
      <c r="G35" t="s">
        <v>135</v>
      </c>
      <c r="H35" s="1">
        <v>42355</v>
      </c>
      <c r="I35" s="1">
        <v>45049.68114996808</v>
      </c>
      <c r="J35" t="s">
        <v>230</v>
      </c>
      <c r="K35" t="s">
        <v>161</v>
      </c>
      <c r="L35" s="1">
        <v>42356</v>
      </c>
      <c r="M35" t="s">
        <v>136</v>
      </c>
      <c r="N35" t="s">
        <v>137</v>
      </c>
      <c r="R35" t="s">
        <v>231</v>
      </c>
      <c r="S35" t="b">
        <v>0</v>
      </c>
      <c r="T35" s="1">
        <v>45292</v>
      </c>
      <c r="U35" s="2">
        <f>HYPERLINK("https://sbirkapp.gov.cz/detail/SPPCUHTSTV6OVWKO", "https://sbirkapp.gov.cz/detail/SPPCUHTSTV6OVWKO")</f>
        <v>0</v>
      </c>
      <c r="V35" t="s">
        <v>232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233</v>
      </c>
      <c r="F36" t="s">
        <v>28</v>
      </c>
      <c r="G36" t="s">
        <v>234</v>
      </c>
      <c r="H36" s="1">
        <v>43447</v>
      </c>
      <c r="I36" s="1">
        <v>45049.66904581511</v>
      </c>
      <c r="J36" t="s">
        <v>235</v>
      </c>
      <c r="K36" t="s">
        <v>161</v>
      </c>
      <c r="L36" s="1">
        <v>43451</v>
      </c>
      <c r="M36" t="s">
        <v>88</v>
      </c>
      <c r="N36" t="s">
        <v>236</v>
      </c>
      <c r="Q36" t="s">
        <v>237</v>
      </c>
      <c r="S36" t="b">
        <v>1</v>
      </c>
      <c r="U36" s="2">
        <f>HYPERLINK("https://sbirkapp.gov.cz/detail/SPPDZSKX75GPTGJ6", "https://sbirkapp.gov.cz/detail/SPPDZSKX75GPTGJ6")</f>
        <v>0</v>
      </c>
      <c r="V36" t="s">
        <v>238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239</v>
      </c>
      <c r="F37" t="s">
        <v>28</v>
      </c>
      <c r="G37" t="s">
        <v>93</v>
      </c>
      <c r="H37" s="1">
        <v>43888</v>
      </c>
      <c r="I37" s="1">
        <v>45049.64655127074</v>
      </c>
      <c r="J37" t="s">
        <v>240</v>
      </c>
      <c r="K37" t="s">
        <v>161</v>
      </c>
      <c r="L37" s="1">
        <v>43889</v>
      </c>
      <c r="M37" t="s">
        <v>94</v>
      </c>
      <c r="N37" t="s">
        <v>95</v>
      </c>
      <c r="R37" t="s">
        <v>96</v>
      </c>
      <c r="S37" t="b">
        <v>0</v>
      </c>
      <c r="T37" s="1">
        <v>45292</v>
      </c>
      <c r="U37" s="2">
        <f>HYPERLINK("https://sbirkapp.gov.cz/detail/SPP5IVQCGZWMIQJ4", "https://sbirkapp.gov.cz/detail/SPP5IVQCGZWMIQJ4")</f>
        <v>0</v>
      </c>
      <c r="V37" t="s">
        <v>241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242</v>
      </c>
      <c r="F38" t="s">
        <v>62</v>
      </c>
      <c r="G38" t="s">
        <v>243</v>
      </c>
      <c r="H38" s="1">
        <v>45001</v>
      </c>
      <c r="I38" s="1">
        <v>45006.5002147925</v>
      </c>
      <c r="J38" t="s">
        <v>244</v>
      </c>
      <c r="K38" t="s">
        <v>31</v>
      </c>
      <c r="M38" t="s">
        <v>245</v>
      </c>
      <c r="N38" t="s">
        <v>246</v>
      </c>
      <c r="S38" t="b">
        <v>1</v>
      </c>
      <c r="U38" s="2">
        <f>HYPERLINK("https://sbirkapp.gov.cz/detail/SPP7KUEADEE4337E", "https://sbirkapp.gov.cz/detail/SPP7KUEADEE4337E")</f>
        <v>0</v>
      </c>
      <c r="V38" t="s">
        <v>247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248</v>
      </c>
      <c r="F39" t="s">
        <v>28</v>
      </c>
      <c r="G39" t="s">
        <v>43</v>
      </c>
      <c r="H39" s="1">
        <v>44889</v>
      </c>
      <c r="I39" s="1">
        <v>44896.37845355383</v>
      </c>
      <c r="J39" t="s">
        <v>249</v>
      </c>
      <c r="K39" t="s">
        <v>31</v>
      </c>
      <c r="M39" t="s">
        <v>44</v>
      </c>
      <c r="N39" t="s">
        <v>45</v>
      </c>
      <c r="R39" t="s">
        <v>250</v>
      </c>
      <c r="S39" t="b">
        <v>0</v>
      </c>
      <c r="T39" s="1">
        <v>46101</v>
      </c>
      <c r="U39" s="2">
        <f>HYPERLINK("https://sbirkapp.gov.cz/detail/SPPIW6UMRN5KBUP4", "https://sbirkapp.gov.cz/detail/SPPIW6UMRN5KBUP4")</f>
        <v>0</v>
      </c>
      <c r="V39" t="s">
        <v>251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252</v>
      </c>
      <c r="F40" t="s">
        <v>62</v>
      </c>
      <c r="G40" t="s">
        <v>253</v>
      </c>
      <c r="H40" s="1">
        <v>44847</v>
      </c>
      <c r="I40" s="1">
        <v>44852.45231691864</v>
      </c>
      <c r="J40" t="s">
        <v>254</v>
      </c>
      <c r="K40" t="s">
        <v>31</v>
      </c>
      <c r="M40" t="s">
        <v>255</v>
      </c>
      <c r="N40" t="s">
        <v>256</v>
      </c>
      <c r="S40" t="b">
        <v>1</v>
      </c>
      <c r="U40" s="2">
        <f>HYPERLINK("https://sbirkapp.gov.cz/detail/SPPRVAGY6HJB52ZO", "https://sbirkapp.gov.cz/detail/SPPRVAGY6HJB52ZO")</f>
        <v>0</v>
      </c>
      <c r="V40" t="s">
        <v>257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258</v>
      </c>
      <c r="F41" t="s">
        <v>28</v>
      </c>
      <c r="G41" t="s">
        <v>259</v>
      </c>
      <c r="H41" s="1">
        <v>44679</v>
      </c>
      <c r="I41" s="1">
        <v>44690.36111524305</v>
      </c>
      <c r="J41" t="s">
        <v>260</v>
      </c>
      <c r="K41" t="s">
        <v>31</v>
      </c>
      <c r="M41" t="s">
        <v>261</v>
      </c>
      <c r="N41" t="s">
        <v>262</v>
      </c>
      <c r="S41" t="b">
        <v>1</v>
      </c>
      <c r="U41" s="2">
        <f>HYPERLINK("https://sbirkapp.gov.cz/detail/SPPGGJ5YU5VFXEXQ", "https://sbirkapp.gov.cz/detail/SPPGGJ5YU5VFXEXQ")</f>
        <v>0</v>
      </c>
      <c r="V41" t="s">
        <v>263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264</v>
      </c>
      <c r="F42" t="s">
        <v>62</v>
      </c>
      <c r="G42" t="s">
        <v>265</v>
      </c>
      <c r="H42" s="1">
        <v>44483</v>
      </c>
      <c r="I42" s="1">
        <v>44656.49499667477</v>
      </c>
      <c r="J42" t="s">
        <v>266</v>
      </c>
      <c r="K42" t="s">
        <v>161</v>
      </c>
      <c r="L42" s="1">
        <v>44494</v>
      </c>
      <c r="M42" t="s">
        <v>267</v>
      </c>
      <c r="N42" t="s">
        <v>268</v>
      </c>
      <c r="S42" t="b">
        <v>1</v>
      </c>
      <c r="U42" s="2">
        <f>HYPERLINK("https://sbirkapp.gov.cz/detail/SPPZRZTNOWHCUV6W", "https://sbirkapp.gov.cz/detail/SPPZRZTNOWHCUV6W")</f>
        <v>0</v>
      </c>
      <c r="V42" t="s">
        <v>269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270</v>
      </c>
      <c r="F43" t="s">
        <v>28</v>
      </c>
      <c r="G43" t="s">
        <v>76</v>
      </c>
      <c r="H43" s="1">
        <v>41907</v>
      </c>
      <c r="I43" s="1">
        <v>44656.43073308902</v>
      </c>
      <c r="J43" t="s">
        <v>271</v>
      </c>
      <c r="K43" t="s">
        <v>161</v>
      </c>
      <c r="L43" s="1">
        <v>41925</v>
      </c>
      <c r="M43" t="s">
        <v>149</v>
      </c>
      <c r="N43" t="s">
        <v>150</v>
      </c>
      <c r="R43" t="s">
        <v>108</v>
      </c>
      <c r="S43" t="b">
        <v>0</v>
      </c>
      <c r="T43" s="1">
        <v>45205</v>
      </c>
      <c r="U43" s="2">
        <f>HYPERLINK("https://sbirkapp.gov.cz/detail/SPPXOBOFIGFDIAZK", "https://sbirkapp.gov.cz/detail/SPPXOBOFIGFDIAZK")</f>
        <v>0</v>
      </c>
      <c r="V43" t="s">
        <v>272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273</v>
      </c>
      <c r="F44" t="s">
        <v>28</v>
      </c>
      <c r="G44" t="s">
        <v>274</v>
      </c>
      <c r="H44" s="1">
        <v>44609</v>
      </c>
      <c r="I44" s="1">
        <v>44620.42267291765</v>
      </c>
      <c r="J44" t="s">
        <v>275</v>
      </c>
      <c r="K44" t="s">
        <v>31</v>
      </c>
      <c r="M44" t="s">
        <v>38</v>
      </c>
      <c r="N44" t="s">
        <v>39</v>
      </c>
      <c r="R44" t="s">
        <v>40</v>
      </c>
      <c r="S44" t="b">
        <v>0</v>
      </c>
      <c r="T44" s="1">
        <v>45374</v>
      </c>
      <c r="U44" s="2">
        <f>HYPERLINK("https://sbirkapp.gov.cz/detail/SPPCHTADMWBAK6OY", "https://sbirkapp.gov.cz/detail/SPPCHTADMWBAK6OY")</f>
        <v>0</v>
      </c>
      <c r="V44" t="s">
        <v>276</v>
      </c>
      <c r="W44">
        <v>1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277</v>
      </c>
      <c r="F45" t="s">
        <v>62</v>
      </c>
      <c r="G45" t="s">
        <v>63</v>
      </c>
      <c r="H45" s="1">
        <v>44595</v>
      </c>
      <c r="I45" s="1">
        <v>44601.38596316562</v>
      </c>
      <c r="J45" t="s">
        <v>278</v>
      </c>
      <c r="K45" t="s">
        <v>31</v>
      </c>
      <c r="M45" t="s">
        <v>279</v>
      </c>
      <c r="N45" t="s">
        <v>280</v>
      </c>
      <c r="R45" t="s">
        <v>281</v>
      </c>
      <c r="S45" t="b">
        <v>0</v>
      </c>
      <c r="T45" s="1">
        <v>45988</v>
      </c>
      <c r="U45" s="2">
        <f>HYPERLINK("https://sbirkapp.gov.cz/detail/SPPLYAK4GVGEVRV6", "https://sbirkapp.gov.cz/detail/SPPLYAK4GVGEVRV6")</f>
        <v>0</v>
      </c>
      <c r="V45" t="s">
        <v>282</v>
      </c>
      <c r="W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2026-08-29T09:51:45Z</dcterms:created>
  <dcterms:modified xsi:type="dcterms:W3CDTF">2026-08-29T09:51:45Z</dcterms:modified>
</cp:coreProperties>
</file>