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<sst xmlns="http://schemas.openxmlformats.org/spreadsheetml/2006/main" count="700" uniqueCount="324">
  <si>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</si>
  <si>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</si>
  <si>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</si>
  <si>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</si>
  <si>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</si>
  <si>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</si>
  <si>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</si>
  <si>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</si>
  <si>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</si>
  <si>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</si>
  <si>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</si>
  <si>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</si>
  <si>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</si>
  <si>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</si>
  <si>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</si>
  <si>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</si>
  <si>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</si>
  <si>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</si>
  <si>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</si>
  <si>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</si>
  <si>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</si>
  <si>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</si>
  <si>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</si>
  <si>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Domažlice</t>
  </si>
  <si>
    <t>00253316</t>
  </si>
  <si>
    <t>q25byeg</t>
  </si>
  <si>
    <t>Plzeňský kraj</t>
  </si>
  <si>
    <t>2/2025</t>
  </si>
  <si>
    <t>Nařízení</t>
  </si>
  <si>
    <t>Nařízení, kterým se mění Nařízení města Domažlice č. 1/2024, tržní řád</t>
  </si>
  <si>
    <t>2025-05-21</t>
  </si>
  <si>
    <t>Běžný</t>
  </si>
  <si>
    <t>regulace prodeje zboží a nabízení služeb - tržní řád</t>
  </si>
  <si>
    <t xml:space="preserve">zákon č. 455/1991 Sb., živnostenský zákon - § 18 odst. 1 </t>
  </si>
  <si>
    <t>2/2023: Tržní řád města Domažlice</t>
  </si>
  <si>
    <t>1520182506</t>
  </si>
  <si>
    <t>1/2025</t>
  </si>
  <si>
    <t>Nařízení,kterým se vyhlašujezáměrzadat zpracování lesních hospodářských osnov</t>
  </si>
  <si>
    <t>2025-05-13</t>
  </si>
  <si>
    <t>lesní hospodářské osnovy</t>
  </si>
  <si>
    <t>zákon č. 289/1995 Sb., lesní zákon - § 25 odst. 2</t>
  </si>
  <si>
    <t>1515754371</t>
  </si>
  <si>
    <t>3/2024</t>
  </si>
  <si>
    <t>Obecně závazná vyhláška</t>
  </si>
  <si>
    <t>OZV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</si>
  <si>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</si>
  <si>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</si>
  <si>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</si>
  <si>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 místním poplatku za obecní systém odpadového hospodářství</t>
  </si>
  <si>
    <t>1444436935</t>
  </si>
  <si>
    <t>2/2024</t>
  </si>
  <si>
    <t>OZV, kterou se mění OZV č. 4/2021, o stanovení obecního systému odpadového hospodářství ze dne 24.11.2024</t>
  </si>
  <si>
    <t>2024-03-20</t>
  </si>
  <si>
    <t>systém odpadového hospodářství</t>
  </si>
  <si>
    <t>zákon č. 541/2020 Sb., o odpadech - § 59 odst. 4</t>
  </si>
  <si>
    <t>4/2021: OZV o stanovení obecního systému odpadového hospodářství</t>
  </si>
  <si>
    <t>1324516529</t>
  </si>
  <si>
    <t>1/2024</t>
  </si>
  <si>
    <t>Nařízení města Domažlice, kterým se mění Nařízení města Domažlice  č.2/2023, tržní řád</t>
  </si>
  <si>
    <t>2024-03-01</t>
  </si>
  <si>
    <t>2/2025: Nařízení, kterým se mění Nařízení města Domažlice č. 1/2024, tržní řád</t>
  </si>
  <si>
    <t>1316027529</t>
  </si>
  <si>
    <t>8/2023</t>
  </si>
  <si>
    <t>OZV města Domažlice o místním poplatku za užívání veřejné</t>
  </si>
  <si>
    <t>2024-01-06</t>
  </si>
  <si>
    <t>místní poplatek za užívání veřejného prostranství</t>
  </si>
  <si>
    <t>zákon č. 565/1990 Sb., o místních poplatcích - § 14 - za užívání veřejného prostranství</t>
  </si>
  <si>
    <t>3/2020: OZV o místním poplatku za užívání veřejného prostranství</t>
  </si>
  <si>
    <t>1289946371</t>
  </si>
  <si>
    <t>7/2023</t>
  </si>
  <si>
    <t>O místním poplatku ze psů</t>
  </si>
  <si>
    <t>2024-01-01</t>
  </si>
  <si>
    <t>místní poplatek ze psů</t>
  </si>
  <si>
    <t>zákon č. 565/1990 Sb., o místních poplatcích - § 14 - ze psů</t>
  </si>
  <si>
    <t>5/2019: OZV o místním poplatku ze psů</t>
  </si>
  <si>
    <t>1276556228</t>
  </si>
  <si>
    <t>6/2023</t>
  </si>
  <si>
    <t>O místním poplatku z pobytu</t>
  </si>
  <si>
    <t>místní poplatek z pobytu</t>
  </si>
  <si>
    <t>zákon č. 565/1990 Sb., o místních poplatcích - § 14 - z pobytu</t>
  </si>
  <si>
    <t>2/2021: OZV o místním poplatku z pobytu</t>
  </si>
  <si>
    <t>1276556188</t>
  </si>
  <si>
    <t>5/2023</t>
  </si>
  <si>
    <t>O místním poplatku za obecní systém odpadového hospodářství</t>
  </si>
  <si>
    <t>3/2021: OZV o místním poplatku za obecní systém odpadového hospodářství</t>
  </si>
  <si>
    <t>3/2024: OZV o místním poplatku za obecní systém odpadového hospodářství</t>
  </si>
  <si>
    <t>1276556240</t>
  </si>
  <si>
    <t>4/2023</t>
  </si>
  <si>
    <t>Nařízení města Domažlice, který se stanovuje rozsah, způsob a lhůty odstraňování závad ve sjízdnosti a schůdnosti místních komunikací a chodníků, a kterým se vymezují úseky místních komunikací, na kterých se nezajišťuje sjízdnost a schůdnost odstraňováním sněhu a náledíi</t>
  </si>
  <si>
    <t>2023-11-21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</si>
  <si>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</si>
  <si>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</si>
  <si>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7/2003: Nařízení, kterým se  vymezují úseky místních komunikací, na kterých se nezajišťuje sjízdnost a schůdnost odstraňováním sněhu a náledí; 1/2004: NAřízení, kterým se mění a doplňuje nařízení č. 7/2003, kterým se vymezují úseky místních komunikací, na kterých se nezajišťuje sjízdnost a schůdnost odstraňováním sněhu a náledí</t>
  </si>
  <si>
    <t>1265987450</t>
  </si>
  <si>
    <t>3/2023</t>
  </si>
  <si>
    <t>Nařízení města Domažlice, kterým se ruší vyhláška Městské rady v Domažlicích č. 14/1997, o určení koeficientu k základní sazbě daně z nemovitostí ze dne 24.06.1997</t>
  </si>
  <si>
    <t>2023-07-15</t>
  </si>
  <si>
    <t>zrušovací</t>
  </si>
  <si>
    <t>ústavní zákon č. 1/1993 Sb., Ústava České republiky - čl. 79 odst. 3 - zrušovací nařízení</t>
  </si>
  <si>
    <t>14/1997: o určení koeficientu k základní sazbě daně z nemovitostí</t>
  </si>
  <si>
    <t>1210183625</t>
  </si>
  <si>
    <t>2/2023</t>
  </si>
  <si>
    <t>Tržní řád města Domažlice</t>
  </si>
  <si>
    <t>2023-07-01</t>
  </si>
  <si>
    <t>1/2015: Nařízení - Tržní řád města Domažlice</t>
  </si>
  <si>
    <t>1/2024: Nařízení města Domažlice, kterým se mění Nařízení města Domažlice  č.2/2023, tržní řád; 2/2025: Nařízení, kterým se mění Nařízení města Domažlice č. 1/2024, tržní řád</t>
  </si>
  <si>
    <t>1203344876</t>
  </si>
  <si>
    <t>1/2023</t>
  </si>
  <si>
    <t>Nařízení města Domažlice, kterým se vyhlašuje záměr zadat zpracování lesních hospodářských osnov</t>
  </si>
  <si>
    <t>2023-06-16</t>
  </si>
  <si>
    <t>1197842482</t>
  </si>
  <si>
    <t>4/2022</t>
  </si>
  <si>
    <t>OZV, kterou se vydává požární řád</t>
  </si>
  <si>
    <t>2023-01-05</t>
  </si>
  <si>
    <t>požární ochrana - požární řád</t>
  </si>
  <si>
    <t>zákon č. 133/1985 Sb., o požární ochraně - § 29 odst. 1 písm. o) bod 1</t>
  </si>
  <si>
    <t>1/2014: požární řád obce</t>
  </si>
  <si>
    <t>1119765985</t>
  </si>
  <si>
    <t>3/2022</t>
  </si>
  <si>
    <t>OZV č. 3/2022, kterou se ruší OZV č. 2/2019, o evidenci označených psů a jejich chovatelů</t>
  </si>
  <si>
    <t>2022-10-14</t>
  </si>
  <si>
    <t>ústavní zákon č. 1/1993 Sb., Ústava České republiky - čl. 104 odst. 3 - zrušovací OZV</t>
  </si>
  <si>
    <t xml:space="preserve">2/2019: OZV o evidenci označených psů a jejich chovatelů </t>
  </si>
  <si>
    <t>1087922124</t>
  </si>
  <si>
    <t>1/2004</t>
  </si>
  <si>
    <t>NAřízení, kterým se mění a doplňuje nařízení č. 7/2003, kterým se vymezují úseky místních komunikací, na kterých se nezajišťuje sjízdnost a schůdnost odstraňováním sněhu a náledí</t>
  </si>
  <si>
    <t>2004-02-26</t>
  </si>
  <si>
    <t>Dle přechodného ustanovení</t>
  </si>
  <si>
    <t>pozemní komunikace - odstranění závad ve schůdnosti</t>
  </si>
  <si>
    <t xml:space="preserve">zákon č. 13/1997 Sb., o pozemních komunikacích - § 27 odst. 7 </t>
  </si>
  <si>
    <t>7/2003: Nařízení, kterým se  vymezují úseky místních komunikací, na kterých se nezajišťuje sjízdnost a schůdnost odstraňováním sněhu a náledí</t>
  </si>
  <si>
    <t>4/2023: Nařízení města Domažlice, který se stanovuje rozsah, způsob a lhůty odstraňování závad ve sjízdnosti a schůdnosti místních komunikací a chodníků, a kterým se vymezují úseky místních komunikací, na kterých se nezajišťuje sjízdnost a schůdnost odstraňováním sněhu a náledíi; 4/2023: Nařízení města Domažlice, který se stanovuje rozsah, způsob a lhůty odstraňování závad ve sjízdnosti a schůdnosti místních komunikací a chodníků, a kterým se vymezují úseky místních komunikací, na kterých se nezajišťuje sjízdnost a schůdnost odstraňováním sněhu a náledíi; 4/2023: Nařízení města Domažlice, který se stanovuje rozsah, způsob a lhůty odstraňování závad ve sjízdnosti a schůdnosti místních komunikací a chodníků, a kterým se vymezují úseky místních komunikací, na kterých se nezajišťuje sjízdnost a schůdnost odstraňováním sněhu a náledíi</t>
  </si>
  <si>
    <t>1050175134</t>
  </si>
  <si>
    <t>5/2004</t>
  </si>
  <si>
    <t>NAřízení, kterým se mění a doplňuje nařízení č. 4/2004, kterým se zakazuje spalování některých druhů paliv v malých spalovacích zdrojích znečišťování ovzduší</t>
  </si>
  <si>
    <t>2004-12-28</t>
  </si>
  <si>
    <t>smogový regulační řád</t>
  </si>
  <si>
    <t>zákon č. 201/2012 Sb., o ochraně ovzduší - § 10 odst. 4</t>
  </si>
  <si>
    <t>4/2004: Nařízení, kterým se zakazuje spalování některých druhů paliv v malých spalovacích zdrojích znečišťování ovzduší</t>
  </si>
  <si>
    <t>1050175136</t>
  </si>
  <si>
    <t>7/2003</t>
  </si>
  <si>
    <t>Nařízení, kterým se  vymezují úseky místních komunikací, na kterých se nezajišťuje sjízdnost a schůdnost odstraňováním sněhu a náledí</t>
  </si>
  <si>
    <t>2003-12-16</t>
  </si>
  <si>
    <t>1/2004: NAřízení, kterým se mění a doplňuje nařízení č. 7/2003, kterým se vymezují úseky místních komunikací, na kterých se nezajišťuje sjízdnost a schůdnost odstraňováním sněhu a náledí</t>
  </si>
  <si>
    <t>1049746523</t>
  </si>
  <si>
    <t>4/2004</t>
  </si>
  <si>
    <t>Nařízení, kterým se zakazuje spalování některých druhů paliv v malých spalovacích zdrojích znečišťování ovzduší</t>
  </si>
  <si>
    <t>2004-10-08</t>
  </si>
  <si>
    <t>5/2004: NAřízení, kterým se mění a doplňuje nařízení č. 4/2004, kterým se zakazuje spalování některých druhů paliv v malých spalovacích zdrojích znečišťování ovzduší</t>
  </si>
  <si>
    <t>1049746427</t>
  </si>
  <si>
    <t>1/2015</t>
  </si>
  <si>
    <t>Nařízení - Tržní řád města Domažlice</t>
  </si>
  <si>
    <t>2015-04-01</t>
  </si>
  <si>
    <t>1049746525</t>
  </si>
  <si>
    <t>4/2005</t>
  </si>
  <si>
    <t>Nařízení, kterým se ruší obecně závazná vyhláška č. 6/1998 o stanovení koeficientu růstu nájemného v závislosti na velikosti obce</t>
  </si>
  <si>
    <t>2005-06-16</t>
  </si>
  <si>
    <t>1049746500</t>
  </si>
  <si>
    <t>2/2020</t>
  </si>
  <si>
    <t>Nařízení o stání motorových vozidel na místních komunikacích</t>
  </si>
  <si>
    <t>2021-01-01</t>
  </si>
  <si>
    <t xml:space="preserve">pozemní komunikace - zpoplatnění stání a odstavení </t>
  </si>
  <si>
    <t xml:space="preserve">zákon č. 13/1997 Sb., o pozemních komunikacích - § 23 odst. 1 </t>
  </si>
  <si>
    <t>1049746802</t>
  </si>
  <si>
    <t>4/2016</t>
  </si>
  <si>
    <t>OZV o nočním klidu</t>
  </si>
  <si>
    <t>2016-10-11</t>
  </si>
  <si>
    <t>noční klid</t>
  </si>
  <si>
    <t>zákon č. 251/2016 Sb., o některých přestupcích - § 5 odst. 7</t>
  </si>
  <si>
    <t>1040880494</t>
  </si>
  <si>
    <t>4/2017</t>
  </si>
  <si>
    <t>OZV, kterou se stanoví školské obvody mateřských škol zřízených městem Domažlice</t>
  </si>
  <si>
    <t>2018-01-01</t>
  </si>
  <si>
    <t>školské obvody - mateřské školy</t>
  </si>
  <si>
    <t>zákon č. 561/2004 Sb., školský zákon - § 179 odst. 3 a § 178 odst. 2 písm. b)</t>
  </si>
  <si>
    <t>1040880929</t>
  </si>
  <si>
    <t>6/2017</t>
  </si>
  <si>
    <t>OZV,kterou se mění obecně závazná vyhláška města Domažlice č. 3/2006, k zabezpečení místních záležitostí veřejného pořádku při nabízení, sjednávání, poskytování a využívání sexuálních služeb na veřejném prostranství</t>
  </si>
  <si>
    <t>2017-12-30</t>
  </si>
  <si>
    <t>veřejný pořádek - prostituce</t>
  </si>
  <si>
    <t>zákon č. 128/2000 Sb., o obcích - § 10 písm. a) - prostituce</t>
  </si>
  <si>
    <t>3/2006: OZV k zabezpečení místních záležitostí veřejného pořádku při nabízení, sjednávání, poskytování a využívání sexuálních služeb na veřejném prostranství</t>
  </si>
  <si>
    <t>1040880930</t>
  </si>
  <si>
    <t>2/2019</t>
  </si>
  <si>
    <t xml:space="preserve">OZV o evidenci označených psů a jejich chovatelů </t>
  </si>
  <si>
    <t>2020-01-01</t>
  </si>
  <si>
    <t>veřejný pořádek - chov a pohyb zvířat</t>
  </si>
  <si>
    <t>zákon č. 128/2000 Sb., o obcích - § 10 písm. a)  - chov a pohyb zvířat</t>
  </si>
  <si>
    <t>3/2022: OZV č. 3/2022, kterou se ruší OZV č. 2/2019, o evidenci označených psů a jejich chovatelů; 3/2022: OZV č. 3/2022, kterou se ruší OZV č. 2/2019, o evidenci označených psů a jejich chovatelů</t>
  </si>
  <si>
    <t>1040881102</t>
  </si>
  <si>
    <t>5/2019</t>
  </si>
  <si>
    <t>OZV o místním poplatku ze psů</t>
  </si>
  <si>
    <t>7/2023: O místním poplatku ze psů</t>
  </si>
  <si>
    <t>1040881063</t>
  </si>
  <si>
    <t>3/2020</t>
  </si>
  <si>
    <t>OZV o místním poplatku za užívání veřejného prostranství</t>
  </si>
  <si>
    <t>8/2023: OZV města Domažlice o místním poplatku za užívání veřejné</t>
  </si>
  <si>
    <t>1040880739</t>
  </si>
  <si>
    <t>2/2021</t>
  </si>
  <si>
    <t>OZV o místním poplatku z pobytu</t>
  </si>
  <si>
    <t>2021-09-11</t>
  </si>
  <si>
    <t>6/2023: O místním poplatku z pobytu</t>
  </si>
  <si>
    <t>1040880932</t>
  </si>
  <si>
    <t>3/2021</t>
  </si>
  <si>
    <t>2022-01-01</t>
  </si>
  <si>
    <t>1040880499</t>
  </si>
  <si>
    <t>4/2021</t>
  </si>
  <si>
    <t>OZV o stanovení obecního systému odpadového hospodářství</t>
  </si>
  <si>
    <t>2/2024: OZV, kterou se mění OZV č. 4/2021, o stanovení obecního systému odpadového hospodářství ze dne 24.11.2024</t>
  </si>
  <si>
    <t>1040881023</t>
  </si>
  <si>
    <t>3/2015</t>
  </si>
  <si>
    <t>OZV,kterou se ruší Obecně závazná vyhláška města Domažlice č. 3/2001 o vytvoření a použití účelových prostředků Fondu rozvoje bydlení na území města Domažlice, ve znění Obecně závazných vyhlášek č. 8/2002 ze dne 23. 10. 2002, č. 4/2003 ze dne 21. 05. 2003, č. 2/2004 ze dne 25. 02. 2004, č. 4/2007 ze dne 28. 02. 2007 a č. 1/2008 ze dne 27. 02. 2008</t>
  </si>
  <si>
    <t>2015-05-14</t>
  </si>
  <si>
    <t>1038687842</t>
  </si>
  <si>
    <t>7/2015</t>
  </si>
  <si>
    <t>OZV,kterou se mění obecně závazná vyhláška města Domažlice č. 5/2011 o zákazu požívání alkoholu a jiných omamných a psychotropních látek na veřejném prostranství</t>
  </si>
  <si>
    <t>2016-01-01</t>
  </si>
  <si>
    <t>veřejný pořádek - konzumace alkoholu</t>
  </si>
  <si>
    <t>zákon č. 128/2000 Sb., o obcích - § 10 písm. a) - konzumace alkoholu</t>
  </si>
  <si>
    <t>5/2011: o zákazu používání alkoholu a jiných omamných a psychotropních látek na veřejném prostranství</t>
  </si>
  <si>
    <t>1038687843</t>
  </si>
  <si>
    <t>3/2014</t>
  </si>
  <si>
    <t>OZV, kterou se ruší obecně závazná vyhláška č. 3/1993 o zákazu prodeje alkoholických nápojů a tabákových výrobků, č. 9/1993, kterou se mění a doplňuje 3/1993, č.5/1994, kterou se mění a doplňuje č. 3/1993, č. 9/1994-úplné znění vyhlášky o zákazu prodeje alkoholických nápojů a tabákových výrobků a obecně závazná vyhláška č. 1/2003 o stejnokroji Městské policie Domažlice a jeho nošení</t>
  </si>
  <si>
    <t>2015-01-03</t>
  </si>
  <si>
    <t>1038624576</t>
  </si>
  <si>
    <t>17/1997</t>
  </si>
  <si>
    <t>OZV, kterou se zrušuje OZV č. 11/1994 o závazných částech územního plánu sídelního útvaru Domažlice</t>
  </si>
  <si>
    <t>1997-09-26</t>
  </si>
  <si>
    <t>1038453183</t>
  </si>
  <si>
    <t>1/2006</t>
  </si>
  <si>
    <t>OZV, kterou se ruší vyhláška č. 3/1996 o podmínkách boje proti škodlivým hlodavcům</t>
  </si>
  <si>
    <t>2006-03-11</t>
  </si>
  <si>
    <t>1038453363</t>
  </si>
  <si>
    <t>2/2007</t>
  </si>
  <si>
    <t>OZV, kterou se ruší obecně závazná vyhláška č. 10/2003 o místním poplatku ze vstupného</t>
  </si>
  <si>
    <t>2007-02-23</t>
  </si>
  <si>
    <t>1038453278</t>
  </si>
  <si>
    <t>6/2004</t>
  </si>
  <si>
    <t>OZV, kterou se ruší vyhláška č. 11/93 ve znění vyhlášek č. 14/95 a 18/95 o příspěvku na částečnou úhradu neinvestičních nákladů mateřských škol a školních družin</t>
  </si>
  <si>
    <t>2005-01-01</t>
  </si>
  <si>
    <t>1038453317</t>
  </si>
  <si>
    <t>1/2012</t>
  </si>
  <si>
    <t>OZV, kterou se ruší vyhláška č. 3/2010 o místním poplatku za provozovaný výherní přístroj nebo jiné technické herní zařízení povolené MF</t>
  </si>
  <si>
    <t>2012-02-17</t>
  </si>
  <si>
    <t>1038453322</t>
  </si>
  <si>
    <t>5/2017</t>
  </si>
  <si>
    <t>OZV, kterou se mění obecně závazná vyhláška města Domažlice č. 6/2005, o pohybu psů a jiného zvířectva na veřejných prostranstvích k zabezpečení místních záležitostí místního pořádku</t>
  </si>
  <si>
    <t>veřejný pořádek - chov a pohyb zvířat; pohyb psů; jiná</t>
  </si>
  <si>
    <t>zákon č. 128/2000 Sb., o obcích - § 10 písm. a)  - chov a pohyb zvířat; zákon č. 246/1992 Sb., na ochranu zvířat proti týrání - § 24 odst. 2; zákon č. 128/2000 Sb., o obcích - § 10 písm. c) - jiné</t>
  </si>
  <si>
    <t>6/2005: o pohybu psů a jiného zvířectva na veřejných prostranstvích k zabezpečení místních záležitostí místního pořádku</t>
  </si>
  <si>
    <t>1038246383</t>
  </si>
  <si>
    <t>2/2014</t>
  </si>
  <si>
    <t>OZV, kterou se stanoví zákaz provozování sázkových her, loterií a jiných podobných her na celém území města</t>
  </si>
  <si>
    <t>hazardní hry</t>
  </si>
  <si>
    <t xml:space="preserve">zákon č. 186/2016 Sb., o hazardních hrách - § 12 </t>
  </si>
  <si>
    <t>1034970734</t>
  </si>
  <si>
    <t>1/2014</t>
  </si>
  <si>
    <t>požární řád obce</t>
  </si>
  <si>
    <t>2014-03-22</t>
  </si>
  <si>
    <t>4/2022: OZV, kterou se vydává požární řád; 4/2022: OZV, kterou se vydává požární řád</t>
  </si>
  <si>
    <t>1034370201</t>
  </si>
  <si>
    <t>6/2011</t>
  </si>
  <si>
    <t>OZV, kterou se mění obecně závazná vyhláška č. 6/2008 o zřízení Městské policie Domažlice</t>
  </si>
  <si>
    <t>2011-07-12</t>
  </si>
  <si>
    <t>obecní policie</t>
  </si>
  <si>
    <t xml:space="preserve">zákon č. 553/1991 Sb., o obecní policii - § 1 odst. 1 </t>
  </si>
  <si>
    <t>6/2008: OZV o zřízení Městské policie</t>
  </si>
  <si>
    <t>1033788589</t>
  </si>
  <si>
    <t>6/2008</t>
  </si>
  <si>
    <t>OZV o zřízení Městské policie</t>
  </si>
  <si>
    <t>2008-09-05</t>
  </si>
  <si>
    <t>6/2011: OZV, kterou se mění obecně závazná vyhláška č. 6/2008 o zřízení Městské policie Domažlice</t>
  </si>
  <si>
    <t>1031361482</t>
  </si>
  <si>
    <t>5/2011</t>
  </si>
  <si>
    <t>o zákazu používání alkoholu a jiných omamných a psychotropních látek na veřejném prostranství</t>
  </si>
  <si>
    <t>2011-06-07</t>
  </si>
  <si>
    <t>7/2015: OZV,kterou se mění obecně závazná vyhláška města Domažlice č. 5/2011 o zákazu požívání alkoholu a jiných omamných a psychotropních látek na veřejném prostranství</t>
  </si>
  <si>
    <t>1031361753</t>
  </si>
  <si>
    <t>5/2005</t>
  </si>
  <si>
    <t>OZV, kterou se stanoví školské obvody základních škol zřízených městem Domažlice</t>
  </si>
  <si>
    <t>2005-09-01</t>
  </si>
  <si>
    <t>školské obvody - základní školy</t>
  </si>
  <si>
    <t>zákon č. 561/2004 Sb., školský zákon - § 178 odst. 2 písm. b)</t>
  </si>
  <si>
    <t>1030772400</t>
  </si>
  <si>
    <t>6/2005</t>
  </si>
  <si>
    <t>o pohybu psů a jiného zvířectva na veřejných prostranstvích k zabezpečení místních záležitostí místního pořádku</t>
  </si>
  <si>
    <t>2006-01-01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</si>
  <si>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</si>
  <si>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b) - jiné</t>
  </si>
  <si>
    <t>5/2017: OZV, kterou se mění obecně závazná vyhláška města Domažlice č. 6/2005, o pohybu psů a jiného zvířectva na veřejných prostranstvích k zabezpečení místních záležitostí místního pořádku</t>
  </si>
  <si>
    <t>1030772718</t>
  </si>
  <si>
    <t>3/2006</t>
  </si>
  <si>
    <t>OZV k zabezpečení místních záležitostí veřejného pořádku při nabízení, sjednávání, poskytování a využívání sexuálních služeb na veřejném prostranství</t>
  </si>
  <si>
    <t>2006-06-01</t>
  </si>
  <si>
    <t>6/2017: OZV,kterou se mění obecně závazná vyhláška města Domažlice č. 3/2006, k zabezpečení místních záležitostí veřejného pořádku při nabízení, sjednávání, poskytování a využívání sexuálních služeb na veřejném prostranství</t>
  </si>
  <si>
    <t>1030772771</t>
  </si>
  <si>
    <t>14/1997</t>
  </si>
  <si>
    <t>o určení koeficientu k základní sazbě daně z nemovitostí</t>
  </si>
  <si>
    <t>1997-06-27</t>
  </si>
  <si>
    <t>jiná</t>
  </si>
  <si>
    <t xml:space="preserve">ústavní zákon č. 1/1993 Sb., Ústava České republiky - čl. 79 odst. 3 </t>
  </si>
  <si>
    <t>3/2023: Nařízení města Domažlice, kterým se ruší vyhláška Městské rady v Domažlicích č. 14/1997, o určení koeficientu k základní sazbě daně z nemovitostí ze dne 24.06.1997</t>
  </si>
  <si>
    <t>1028237965</t>
  </si>
  <si>
    <t>6/2002</t>
  </si>
  <si>
    <t>OZV, kterou se ruší OZV č. 2/2002 o opatřeních k zajištění nočního klidu</t>
  </si>
  <si>
    <t>2002-10-17</t>
  </si>
  <si>
    <t>1028238117</t>
  </si>
  <si>
    <t>9/1995</t>
  </si>
  <si>
    <t>OZV, kterou se vyhlašuje Program regenerace městské památkové rezervace Domažlice</t>
  </si>
  <si>
    <t>1995-05-10</t>
  </si>
  <si>
    <t xml:space="preserve">ústavní zákon č. 1/1993 Sb., Ústava České republiky - čl. 104 odst. 3 </t>
  </si>
  <si>
    <t>1026845638</t>
  </si>
  <si>
    <t>2/2022</t>
  </si>
  <si>
    <t>O vedení technické mapy města</t>
  </si>
  <si>
    <t>2022-04-09</t>
  </si>
  <si>
    <t>technická mapa</t>
  </si>
  <si>
    <t xml:space="preserve">zákon č. 200/1994 Sb., o zeměměřictví a o změně a doplnění některých zákonů souvisejících s jeho zavedením - § 20 odst. 3 </t>
  </si>
  <si>
    <t>1/2022: O vedení digitání technické mapy obce</t>
  </si>
  <si>
    <t>1018980250</t>
  </si>
  <si>
    <t>1/2022</t>
  </si>
  <si>
    <t>O vedení digitání technické mapy obce</t>
  </si>
  <si>
    <t>2022-02-12</t>
  </si>
  <si>
    <t>2/2022: O vedení technické mapy města; 2/2022: O vedení technické mapy města</t>
  </si>
  <si>
    <t>995480693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</si>
</sst>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45776</v>
      </c>
      <c r="I2" s="1">
        <v>45783.34363837921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HYPERLINK("https://sbirkapp.gov.cz/detail/SPPVBS3FD32K2KOC", "https://sbirkapp.gov.cz/detail/SPPVBS3FD32K2KOC")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45762</v>
      </c>
      <c r="I3" s="1">
        <v>45775.62456560889</v>
      </c>
      <c r="J3" t="s">
        <v>38</v>
      </c>
      <c r="K3" t="s">
        <v>31</v>
      </c>
      <c r="M3" t="s">
        <v>39</v>
      </c>
      <c r="N3" t="s">
        <v>40</v>
      </c>
      <c r="S3" t="b">
        <v>0</v>
      </c>
      <c r="T3" s="1">
        <v>45870</v>
      </c>
      <c r="U3" s="2">
        <f>HYPERLINK("https://sbirkapp.gov.cz/detail/SPPKGI5S474WG4AM", "https://sbirkapp.gov.cz/detail/SPPKGI5S474WG4AM")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45616</v>
      </c>
      <c r="I4" s="1">
        <v>45622.60769679976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HYPERLINK("https://sbirkapp.gov.cz/detail/SPPTEFRCO6FS6ES4", "https://sbirkapp.gov.cz/detail/SPPTEFRCO6FS6ES4")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43</v>
      </c>
      <c r="G5" t="s">
        <v>51</v>
      </c>
      <c r="H5" s="1">
        <v>45350</v>
      </c>
      <c r="I5" s="1">
        <v>45356.30026257072</v>
      </c>
      <c r="J5" t="s">
        <v>52</v>
      </c>
      <c r="K5" t="s">
        <v>31</v>
      </c>
      <c r="M5" t="s">
        <v>53</v>
      </c>
      <c r="N5" t="s">
        <v>54</v>
      </c>
      <c r="O5" t="s">
        <v>55</v>
      </c>
      <c r="S5" t="b">
        <v>1</v>
      </c>
      <c r="U5" s="2">
        <f>HYPERLINK("https://sbirkapp.gov.cz/detail/SPP2BNYOBWR5MYHU", "https://sbirkapp.gov.cz/detail/SPP2BNYOBWR5MYHU")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45335</v>
      </c>
      <c r="I6" s="1">
        <v>45337.61404858813</v>
      </c>
      <c r="J6" t="s">
        <v>59</v>
      </c>
      <c r="K6" t="s">
        <v>31</v>
      </c>
      <c r="M6" t="s">
        <v>32</v>
      </c>
      <c r="N6" t="s">
        <v>33</v>
      </c>
      <c r="O6" t="s">
        <v>34</v>
      </c>
      <c r="Q6" t="s">
        <v>60</v>
      </c>
      <c r="S6" t="b">
        <v>1</v>
      </c>
      <c r="U6" s="2">
        <f>HYPERLINK("https://sbirkapp.gov.cz/detail/SPPFWK2BUNIH4ZDS", "https://sbirkapp.gov.cz/detail/SPPFWK2BUNIH4ZDS")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43</v>
      </c>
      <c r="G7" t="s">
        <v>63</v>
      </c>
      <c r="H7" s="1">
        <v>45280</v>
      </c>
      <c r="I7" s="1">
        <v>45282.48782357598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HYPERLINK("https://sbirkapp.gov.cz/detail/SPPNQR2JJPE6IHOO", "https://sbirkapp.gov.cz/detail/SPPNQR2JJPE6IHOO")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43</v>
      </c>
      <c r="G8" t="s">
        <v>70</v>
      </c>
      <c r="H8" s="1">
        <v>45252</v>
      </c>
      <c r="I8" s="1">
        <v>45254.49738336837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HYPERLINK("https://sbirkapp.gov.cz/detail/SPPLHN7F5NDQS5SO", "https://sbirkapp.gov.cz/detail/SPPLHN7F5NDQS5SO")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43</v>
      </c>
      <c r="G9" t="s">
        <v>77</v>
      </c>
      <c r="H9" s="1">
        <v>45252</v>
      </c>
      <c r="I9" s="1">
        <v>45254.49734891509</v>
      </c>
      <c r="J9" t="s">
        <v>71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HYPERLINK("https://sbirkapp.gov.cz/detail/SPPRQ2QJZMY6K6SA", "https://sbirkapp.gov.cz/detail/SPPRQ2QJZMY6K6SA")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43</v>
      </c>
      <c r="G10" t="s">
        <v>83</v>
      </c>
      <c r="H10" s="1">
        <v>45252</v>
      </c>
      <c r="I10" s="1">
        <v>45254.49731534645</v>
      </c>
      <c r="J10" t="s">
        <v>71</v>
      </c>
      <c r="K10" t="s">
        <v>31</v>
      </c>
      <c r="M10" t="s">
        <v>46</v>
      </c>
      <c r="N10" t="s">
        <v>47</v>
      </c>
      <c r="P10" t="s">
        <v>84</v>
      </c>
      <c r="R10" t="s">
        <v>85</v>
      </c>
      <c r="S10" t="b">
        <v>0</v>
      </c>
      <c r="T10" s="1">
        <v>45658</v>
      </c>
      <c r="U10" s="2">
        <f>HYPERLINK("https://sbirkapp.gov.cz/detail/SPPH3RRJ6RPS3WMK", "https://sbirkapp.gov.cz/detail/SPPH3RRJ6RPS3WMK")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45230</v>
      </c>
      <c r="I11" s="1">
        <v>45236.40393095923</v>
      </c>
      <c r="J11" t="s">
        <v>89</v>
      </c>
      <c r="K11" t="s">
        <v>31</v>
      </c>
      <c r="M11" t="s">
        <v>90</v>
      </c>
      <c r="N11" t="s">
        <v>91</v>
      </c>
      <c r="P11" t="s">
        <v>92</v>
      </c>
      <c r="S11" t="b">
        <v>1</v>
      </c>
      <c r="U11" s="2">
        <f>HYPERLINK("https://sbirkapp.gov.cz/detail/SPPQPBLJD7FGAZ72", "https://sbirkapp.gov.cz/detail/SPPQPBLJD7FGAZ72")</f>
        <v>0</v>
      </c>
      <c r="V11" t="s">
        <v>93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45104</v>
      </c>
      <c r="I12" s="1">
        <v>45107.37022999647</v>
      </c>
      <c r="J12" t="s">
        <v>96</v>
      </c>
      <c r="K12" t="s">
        <v>31</v>
      </c>
      <c r="M12" t="s">
        <v>97</v>
      </c>
      <c r="N12" t="s">
        <v>98</v>
      </c>
      <c r="P12" t="s">
        <v>99</v>
      </c>
      <c r="S12" t="b">
        <v>1</v>
      </c>
      <c r="U12" s="2">
        <f>HYPERLINK("https://sbirkapp.gov.cz/detail/SPP6ESLBAIQXDNK4", "https://sbirkapp.gov.cz/detail/SPP6ESLBAIQXDNK4")</f>
        <v>0</v>
      </c>
      <c r="V12" t="s">
        <v>100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45090</v>
      </c>
      <c r="I13" s="1">
        <v>45091.64701516007</v>
      </c>
      <c r="J13" t="s">
        <v>103</v>
      </c>
      <c r="K13" t="s">
        <v>31</v>
      </c>
      <c r="M13" t="s">
        <v>32</v>
      </c>
      <c r="N13" t="s">
        <v>33</v>
      </c>
      <c r="P13" t="s">
        <v>104</v>
      </c>
      <c r="Q13" t="s">
        <v>105</v>
      </c>
      <c r="S13" t="b">
        <v>1</v>
      </c>
      <c r="U13" s="2">
        <f>HYPERLINK("https://sbirkapp.gov.cz/detail/SPPSXQSZCAYJCAR2", "https://sbirkapp.gov.cz/detail/SPPSXQSZCAYJCAR2")</f>
        <v>0</v>
      </c>
      <c r="V13" t="s">
        <v>106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45076</v>
      </c>
      <c r="I14" s="1">
        <v>45078.6094537403</v>
      </c>
      <c r="J14" t="s">
        <v>109</v>
      </c>
      <c r="K14" t="s">
        <v>31</v>
      </c>
      <c r="M14" t="s">
        <v>39</v>
      </c>
      <c r="N14" t="s">
        <v>40</v>
      </c>
      <c r="S14" t="b">
        <v>0</v>
      </c>
      <c r="T14" s="1">
        <v>45139</v>
      </c>
      <c r="U14" s="2">
        <f>HYPERLINK("https://sbirkapp.gov.cz/detail/SPPULVM5EGBONZIS", "https://sbirkapp.gov.cz/detail/SPPULVM5EGBONZIS")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43</v>
      </c>
      <c r="G15" t="s">
        <v>112</v>
      </c>
      <c r="H15" s="1">
        <v>44909</v>
      </c>
      <c r="I15" s="1">
        <v>44916.45173820683</v>
      </c>
      <c r="J15" t="s">
        <v>113</v>
      </c>
      <c r="K15" t="s">
        <v>31</v>
      </c>
      <c r="M15" t="s">
        <v>114</v>
      </c>
      <c r="N15" t="s">
        <v>115</v>
      </c>
      <c r="P15" t="s">
        <v>116</v>
      </c>
      <c r="S15" t="b">
        <v>1</v>
      </c>
      <c r="U15" s="2">
        <f>HYPERLINK("https://sbirkapp.gov.cz/detail/SPPIRF7RXSPYJTDE", "https://sbirkapp.gov.cz/detail/SPPIRF7RXSPYJTDE")</f>
        <v>0</v>
      </c>
      <c r="V15" t="s">
        <v>117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43</v>
      </c>
      <c r="G16" t="s">
        <v>119</v>
      </c>
      <c r="H16" s="1">
        <v>44825</v>
      </c>
      <c r="I16" s="1">
        <v>44833.63281382631</v>
      </c>
      <c r="J16" t="s">
        <v>120</v>
      </c>
      <c r="K16" t="s">
        <v>31</v>
      </c>
      <c r="M16" t="s">
        <v>97</v>
      </c>
      <c r="N16" t="s">
        <v>121</v>
      </c>
      <c r="P16" t="s">
        <v>122</v>
      </c>
      <c r="S16" t="b">
        <v>1</v>
      </c>
      <c r="U16" s="2">
        <f>HYPERLINK("https://sbirkapp.gov.cz/detail/SPPYNSVLS2OI3AWY", "https://sbirkapp.gov.cz/detail/SPPYNSVLS2OI3AWY")</f>
        <v>0</v>
      </c>
      <c r="V16" t="s">
        <v>123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124</v>
      </c>
      <c r="F17" t="s">
        <v>28</v>
      </c>
      <c r="G17" t="s">
        <v>125</v>
      </c>
      <c r="H17" s="1">
        <v>38019</v>
      </c>
      <c r="I17" s="1">
        <v>44726.54193749456</v>
      </c>
      <c r="J17" t="s">
        <v>126</v>
      </c>
      <c r="K17" t="s">
        <v>127</v>
      </c>
      <c r="L17" s="1">
        <v>38028</v>
      </c>
      <c r="M17" t="s">
        <v>128</v>
      </c>
      <c r="N17" t="s">
        <v>129</v>
      </c>
      <c r="O17" t="s">
        <v>130</v>
      </c>
      <c r="R17" t="s">
        <v>131</v>
      </c>
      <c r="S17" t="b">
        <v>0</v>
      </c>
      <c r="T17" s="1">
        <v>45251</v>
      </c>
      <c r="U17" s="2">
        <f>HYPERLINK("https://sbirkapp.gov.cz/detail/SPPAVIVXSAJR2KZQ", "https://sbirkapp.gov.cz/detail/SPPAVIVXSAJR2KZQ")</f>
        <v>0</v>
      </c>
      <c r="V17" t="s">
        <v>132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133</v>
      </c>
      <c r="F18" t="s">
        <v>28</v>
      </c>
      <c r="G18" t="s">
        <v>134</v>
      </c>
      <c r="H18" s="1">
        <v>38271</v>
      </c>
      <c r="I18" s="1">
        <v>44726.54192844153</v>
      </c>
      <c r="J18" t="s">
        <v>135</v>
      </c>
      <c r="K18" t="s">
        <v>127</v>
      </c>
      <c r="L18" s="1">
        <v>38334</v>
      </c>
      <c r="M18" t="s">
        <v>136</v>
      </c>
      <c r="N18" t="s">
        <v>137</v>
      </c>
      <c r="O18" t="s">
        <v>138</v>
      </c>
      <c r="S18" t="b">
        <v>1</v>
      </c>
      <c r="U18" s="2">
        <f>HYPERLINK("https://sbirkapp.gov.cz/detail/SPPKOXHNYV5NBLRQ", "https://sbirkapp.gov.cz/detail/SPPKOXHNYV5NBLRQ")</f>
        <v>0</v>
      </c>
      <c r="V18" t="s">
        <v>139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140</v>
      </c>
      <c r="F19" t="s">
        <v>28</v>
      </c>
      <c r="G19" t="s">
        <v>141</v>
      </c>
      <c r="H19" s="1">
        <v>37949</v>
      </c>
      <c r="I19" s="1">
        <v>44725.65996444068</v>
      </c>
      <c r="J19" t="s">
        <v>142</v>
      </c>
      <c r="K19" t="s">
        <v>127</v>
      </c>
      <c r="L19" s="1">
        <v>37956</v>
      </c>
      <c r="M19" t="s">
        <v>128</v>
      </c>
      <c r="N19" t="s">
        <v>129</v>
      </c>
      <c r="Q19" t="s">
        <v>143</v>
      </c>
      <c r="R19" t="s">
        <v>131</v>
      </c>
      <c r="S19" t="b">
        <v>0</v>
      </c>
      <c r="T19" s="1">
        <v>45251</v>
      </c>
      <c r="U19" s="2">
        <f>HYPERLINK("https://sbirkapp.gov.cz/detail/SPPWF6J4VYXBQDKS", "https://sbirkapp.gov.cz/detail/SPPWF6J4VYXBQDKS")</f>
        <v>0</v>
      </c>
      <c r="V19" t="s">
        <v>144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145</v>
      </c>
      <c r="F20" t="s">
        <v>28</v>
      </c>
      <c r="G20" t="s">
        <v>146</v>
      </c>
      <c r="H20" s="1">
        <v>38243</v>
      </c>
      <c r="I20" s="1">
        <v>44725.65995659657</v>
      </c>
      <c r="J20" t="s">
        <v>147</v>
      </c>
      <c r="K20" t="s">
        <v>127</v>
      </c>
      <c r="L20" s="1">
        <v>38253</v>
      </c>
      <c r="M20" t="s">
        <v>136</v>
      </c>
      <c r="N20" t="s">
        <v>137</v>
      </c>
      <c r="Q20" t="s">
        <v>148</v>
      </c>
      <c r="S20" t="b">
        <v>1</v>
      </c>
      <c r="U20" s="2">
        <f>HYPERLINK("https://sbirkapp.gov.cz/detail/SPPQ2M7EJA4IBI5C", "https://sbirkapp.gov.cz/detail/SPPQ2M7EJA4IBI5C")</f>
        <v>0</v>
      </c>
      <c r="V20" t="s">
        <v>149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150</v>
      </c>
      <c r="F21" t="s">
        <v>28</v>
      </c>
      <c r="G21" t="s">
        <v>151</v>
      </c>
      <c r="H21" s="1">
        <v>42073</v>
      </c>
      <c r="I21" s="1">
        <v>44725.65995000063</v>
      </c>
      <c r="J21" t="s">
        <v>152</v>
      </c>
      <c r="K21" t="s">
        <v>127</v>
      </c>
      <c r="L21" s="1">
        <v>42075</v>
      </c>
      <c r="M21" t="s">
        <v>32</v>
      </c>
      <c r="N21" t="s">
        <v>33</v>
      </c>
      <c r="R21" t="s">
        <v>34</v>
      </c>
      <c r="S21" t="b">
        <v>0</v>
      </c>
      <c r="T21" s="1">
        <v>45108</v>
      </c>
      <c r="U21" s="2">
        <f>HYPERLINK("https://sbirkapp.gov.cz/detail/SPPPFEACFGVA3PC4", "https://sbirkapp.gov.cz/detail/SPPPFEACFGVA3PC4")</f>
        <v>0</v>
      </c>
      <c r="V21" t="s">
        <v>153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154</v>
      </c>
      <c r="F22" t="s">
        <v>28</v>
      </c>
      <c r="G22" t="s">
        <v>155</v>
      </c>
      <c r="H22" s="1">
        <v>38502</v>
      </c>
      <c r="I22" s="1">
        <v>44725.65994366933</v>
      </c>
      <c r="J22" t="s">
        <v>156</v>
      </c>
      <c r="K22" t="s">
        <v>127</v>
      </c>
      <c r="L22" s="1">
        <v>38504</v>
      </c>
      <c r="M22" t="s">
        <v>97</v>
      </c>
      <c r="N22" t="s">
        <v>98</v>
      </c>
      <c r="S22" t="b">
        <v>1</v>
      </c>
      <c r="U22" s="2">
        <f>HYPERLINK("https://sbirkapp.gov.cz/detail/SPPOSSTDBFQSAB2S", "https://sbirkapp.gov.cz/detail/SPPOSSTDBFQSAB2S")</f>
        <v>0</v>
      </c>
      <c r="V22" t="s">
        <v>157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158</v>
      </c>
      <c r="F23" t="s">
        <v>28</v>
      </c>
      <c r="G23" t="s">
        <v>159</v>
      </c>
      <c r="H23" s="1">
        <v>44145</v>
      </c>
      <c r="I23" s="1">
        <v>44725.65993652178</v>
      </c>
      <c r="J23" t="s">
        <v>160</v>
      </c>
      <c r="K23" t="s">
        <v>127</v>
      </c>
      <c r="L23" s="1">
        <v>44147</v>
      </c>
      <c r="M23" t="s">
        <v>161</v>
      </c>
      <c r="N23" t="s">
        <v>162</v>
      </c>
      <c r="S23" t="b">
        <v>1</v>
      </c>
      <c r="U23" s="2">
        <f>HYPERLINK("https://sbirkapp.gov.cz/detail/SPPOURTLUGGRKNOU", "https://sbirkapp.gov.cz/detail/SPPOURTLUGGRKNOU")</f>
        <v>0</v>
      </c>
      <c r="V23" t="s">
        <v>163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164</v>
      </c>
      <c r="F24" t="s">
        <v>43</v>
      </c>
      <c r="G24" t="s">
        <v>165</v>
      </c>
      <c r="H24" s="1">
        <v>42634</v>
      </c>
      <c r="I24" s="1">
        <v>44700.51424082557</v>
      </c>
      <c r="J24" t="s">
        <v>166</v>
      </c>
      <c r="K24" t="s">
        <v>127</v>
      </c>
      <c r="L24" s="1">
        <v>42639</v>
      </c>
      <c r="M24" t="s">
        <v>167</v>
      </c>
      <c r="N24" t="s">
        <v>168</v>
      </c>
      <c r="S24" t="b">
        <v>1</v>
      </c>
      <c r="U24" s="2">
        <f>HYPERLINK("https://sbirkapp.gov.cz/detail/SPPE2TV7GRBCGZJK", "https://sbirkapp.gov.cz/detail/SPPE2TV7GRBCGZJK")</f>
        <v>0</v>
      </c>
      <c r="V24" t="s">
        <v>169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170</v>
      </c>
      <c r="F25" t="s">
        <v>43</v>
      </c>
      <c r="G25" t="s">
        <v>171</v>
      </c>
      <c r="H25" s="1">
        <v>42970</v>
      </c>
      <c r="I25" s="1">
        <v>44700.51423077608</v>
      </c>
      <c r="J25" t="s">
        <v>172</v>
      </c>
      <c r="K25" t="s">
        <v>127</v>
      </c>
      <c r="L25" s="1">
        <v>42993</v>
      </c>
      <c r="M25" t="s">
        <v>173</v>
      </c>
      <c r="N25" t="s">
        <v>174</v>
      </c>
      <c r="S25" t="b">
        <v>1</v>
      </c>
      <c r="U25" s="2">
        <f>HYPERLINK("https://sbirkapp.gov.cz/detail/SPP25OZRLN4SM4GE", "https://sbirkapp.gov.cz/detail/SPP25OZRLN4SM4GE")</f>
        <v>0</v>
      </c>
      <c r="V25" t="s">
        <v>175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176</v>
      </c>
      <c r="F26" t="s">
        <v>43</v>
      </c>
      <c r="G26" t="s">
        <v>177</v>
      </c>
      <c r="H26" s="1">
        <v>43082</v>
      </c>
      <c r="I26" s="1">
        <v>44700.5142222424</v>
      </c>
      <c r="J26" t="s">
        <v>178</v>
      </c>
      <c r="K26" t="s">
        <v>127</v>
      </c>
      <c r="L26" s="1">
        <v>43084</v>
      </c>
      <c r="M26" t="s">
        <v>179</v>
      </c>
      <c r="N26" t="s">
        <v>180</v>
      </c>
      <c r="O26" t="s">
        <v>181</v>
      </c>
      <c r="S26" t="b">
        <v>1</v>
      </c>
      <c r="U26" s="2">
        <f>HYPERLINK("https://sbirkapp.gov.cz/detail/SPPBXZKYRVWS3LIM", "https://sbirkapp.gov.cz/detail/SPPBXZKYRVWS3LIM")</f>
        <v>0</v>
      </c>
      <c r="V26" t="s">
        <v>182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183</v>
      </c>
      <c r="F27" t="s">
        <v>43</v>
      </c>
      <c r="G27" t="s">
        <v>184</v>
      </c>
      <c r="H27" s="1">
        <v>43796</v>
      </c>
      <c r="I27" s="1">
        <v>44700.51421495012</v>
      </c>
      <c r="J27" t="s">
        <v>185</v>
      </c>
      <c r="K27" t="s">
        <v>127</v>
      </c>
      <c r="L27" s="1">
        <v>43802</v>
      </c>
      <c r="M27" t="s">
        <v>186</v>
      </c>
      <c r="N27" t="s">
        <v>187</v>
      </c>
      <c r="R27" t="s">
        <v>188</v>
      </c>
      <c r="S27" t="b">
        <v>0</v>
      </c>
      <c r="T27" s="1">
        <v>44848</v>
      </c>
      <c r="U27" s="2">
        <f>HYPERLINK("https://sbirkapp.gov.cz/detail/SPPVLQ6RIWZ3VRBU", "https://sbirkapp.gov.cz/detail/SPPVLQ6RIWZ3VRBU")</f>
        <v>0</v>
      </c>
      <c r="V27" t="s">
        <v>189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190</v>
      </c>
      <c r="F28" t="s">
        <v>43</v>
      </c>
      <c r="G28" t="s">
        <v>191</v>
      </c>
      <c r="H28" s="1">
        <v>43796</v>
      </c>
      <c r="I28" s="1">
        <v>44700.51420748906</v>
      </c>
      <c r="J28" t="s">
        <v>185</v>
      </c>
      <c r="K28" t="s">
        <v>127</v>
      </c>
      <c r="L28" s="1">
        <v>43802</v>
      </c>
      <c r="M28" t="s">
        <v>72</v>
      </c>
      <c r="N28" t="s">
        <v>73</v>
      </c>
      <c r="R28" t="s">
        <v>192</v>
      </c>
      <c r="S28" t="b">
        <v>0</v>
      </c>
      <c r="T28" s="1">
        <v>45292</v>
      </c>
      <c r="U28" s="2">
        <f>HYPERLINK("https://sbirkapp.gov.cz/detail/SPPUNS6KGQ6Q4WQ4", "https://sbirkapp.gov.cz/detail/SPPUNS6KGQ6Q4WQ4")</f>
        <v>0</v>
      </c>
      <c r="V28" t="s">
        <v>193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194</v>
      </c>
      <c r="F29" t="s">
        <v>43</v>
      </c>
      <c r="G29" t="s">
        <v>195</v>
      </c>
      <c r="H29" s="1">
        <v>44181</v>
      </c>
      <c r="I29" s="1">
        <v>44700.51419874568</v>
      </c>
      <c r="J29" t="s">
        <v>160</v>
      </c>
      <c r="K29" t="s">
        <v>127</v>
      </c>
      <c r="L29" s="1">
        <v>44182</v>
      </c>
      <c r="M29" t="s">
        <v>65</v>
      </c>
      <c r="N29" t="s">
        <v>66</v>
      </c>
      <c r="R29" t="s">
        <v>196</v>
      </c>
      <c r="S29" t="b">
        <v>0</v>
      </c>
      <c r="T29" s="1">
        <v>45297</v>
      </c>
      <c r="U29" s="2">
        <f>HYPERLINK("https://sbirkapp.gov.cz/detail/SPPQUYAMZ2ZU5YN4", "https://sbirkapp.gov.cz/detail/SPPQUYAMZ2ZU5YN4")</f>
        <v>0</v>
      </c>
      <c r="V29" t="s">
        <v>197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198</v>
      </c>
      <c r="F30" t="s">
        <v>43</v>
      </c>
      <c r="G30" t="s">
        <v>199</v>
      </c>
      <c r="H30" s="1">
        <v>44433</v>
      </c>
      <c r="I30" s="1">
        <v>44700.514192353</v>
      </c>
      <c r="J30" t="s">
        <v>200</v>
      </c>
      <c r="K30" t="s">
        <v>127</v>
      </c>
      <c r="L30" s="1">
        <v>44435</v>
      </c>
      <c r="M30" t="s">
        <v>78</v>
      </c>
      <c r="N30" t="s">
        <v>79</v>
      </c>
      <c r="R30" t="s">
        <v>201</v>
      </c>
      <c r="S30" t="b">
        <v>0</v>
      </c>
      <c r="T30" s="1">
        <v>45292</v>
      </c>
      <c r="U30" s="2">
        <f>HYPERLINK("https://sbirkapp.gov.cz/detail/SPPAN7R6OB4NSLMW", "https://sbirkapp.gov.cz/detail/SPPAN7R6OB4NSLMW")</f>
        <v>0</v>
      </c>
      <c r="V30" t="s">
        <v>202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203</v>
      </c>
      <c r="F31" t="s">
        <v>43</v>
      </c>
      <c r="G31" t="s">
        <v>44</v>
      </c>
      <c r="H31" s="1">
        <v>44489</v>
      </c>
      <c r="I31" s="1">
        <v>44700.51418570922</v>
      </c>
      <c r="J31" t="s">
        <v>204</v>
      </c>
      <c r="K31" t="s">
        <v>127</v>
      </c>
      <c r="L31" s="1">
        <v>44496</v>
      </c>
      <c r="M31" t="s">
        <v>46</v>
      </c>
      <c r="N31" t="s">
        <v>47</v>
      </c>
      <c r="R31" t="s">
        <v>48</v>
      </c>
      <c r="S31" t="b">
        <v>0</v>
      </c>
      <c r="T31" s="1">
        <v>45292</v>
      </c>
      <c r="U31" s="2">
        <f>HYPERLINK("https://sbirkapp.gov.cz/detail/SPP52CWY5XAH64DI", "https://sbirkapp.gov.cz/detail/SPP52CWY5XAH64DI")</f>
        <v>0</v>
      </c>
      <c r="V31" t="s">
        <v>205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206</v>
      </c>
      <c r="F32" t="s">
        <v>43</v>
      </c>
      <c r="G32" t="s">
        <v>207</v>
      </c>
      <c r="H32" s="1">
        <v>44524</v>
      </c>
      <c r="I32" s="1">
        <v>44700.51417564027</v>
      </c>
      <c r="J32" t="s">
        <v>204</v>
      </c>
      <c r="K32" t="s">
        <v>127</v>
      </c>
      <c r="L32" s="1">
        <v>44532</v>
      </c>
      <c r="M32" t="s">
        <v>53</v>
      </c>
      <c r="N32" t="s">
        <v>54</v>
      </c>
      <c r="Q32" t="s">
        <v>208</v>
      </c>
      <c r="S32" t="b">
        <v>1</v>
      </c>
      <c r="U32" s="2">
        <f>HYPERLINK("https://sbirkapp.gov.cz/detail/SPPWEMOV3OFSE3AW", "https://sbirkapp.gov.cz/detail/SPPWEMOV3OFSE3AW")</f>
        <v>0</v>
      </c>
      <c r="V32" t="s">
        <v>209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43</v>
      </c>
      <c r="G33" t="s">
        <v>211</v>
      </c>
      <c r="H33" s="1">
        <v>42116</v>
      </c>
      <c r="I33" s="1">
        <v>44694.58160969351</v>
      </c>
      <c r="J33" t="s">
        <v>212</v>
      </c>
      <c r="K33" t="s">
        <v>127</v>
      </c>
      <c r="L33" s="1">
        <v>42123</v>
      </c>
      <c r="M33" t="s">
        <v>97</v>
      </c>
      <c r="N33" t="s">
        <v>121</v>
      </c>
      <c r="S33" t="b">
        <v>1</v>
      </c>
      <c r="U33" s="2">
        <f>HYPERLINK("https://sbirkapp.gov.cz/detail/SPP76X6FYVJ55PMQ", "https://sbirkapp.gov.cz/detail/SPP76X6FYVJ55PMQ")</f>
        <v>0</v>
      </c>
      <c r="V33" t="s">
        <v>213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214</v>
      </c>
      <c r="F34" t="s">
        <v>43</v>
      </c>
      <c r="G34" t="s">
        <v>215</v>
      </c>
      <c r="H34" s="1">
        <v>42298</v>
      </c>
      <c r="I34" s="1">
        <v>44694.58160192137</v>
      </c>
      <c r="J34" t="s">
        <v>216</v>
      </c>
      <c r="K34" t="s">
        <v>127</v>
      </c>
      <c r="L34" s="1">
        <v>42306</v>
      </c>
      <c r="M34" t="s">
        <v>217</v>
      </c>
      <c r="N34" t="s">
        <v>218</v>
      </c>
      <c r="O34" t="s">
        <v>219</v>
      </c>
      <c r="S34" t="b">
        <v>1</v>
      </c>
      <c r="U34" s="2">
        <f>HYPERLINK("https://sbirkapp.gov.cz/detail/SPPS5YQCE3OEXSJ6", "https://sbirkapp.gov.cz/detail/SPPS5YQCE3OEXSJ6")</f>
        <v>0</v>
      </c>
      <c r="V34" t="s">
        <v>220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221</v>
      </c>
      <c r="F35" t="s">
        <v>43</v>
      </c>
      <c r="G35" t="s">
        <v>222</v>
      </c>
      <c r="H35" s="1">
        <v>41990</v>
      </c>
      <c r="I35" s="1">
        <v>44694.50831208293</v>
      </c>
      <c r="J35" t="s">
        <v>223</v>
      </c>
      <c r="K35" t="s">
        <v>127</v>
      </c>
      <c r="L35" s="1">
        <v>41992</v>
      </c>
      <c r="M35" t="s">
        <v>97</v>
      </c>
      <c r="N35" t="s">
        <v>121</v>
      </c>
      <c r="S35" t="b">
        <v>1</v>
      </c>
      <c r="U35" s="2">
        <f>HYPERLINK("https://sbirkapp.gov.cz/detail/SPPLU6AEKY25CSZS", "https://sbirkapp.gov.cz/detail/SPPLU6AEKY25CSZS")</f>
        <v>0</v>
      </c>
      <c r="V35" t="s">
        <v>224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225</v>
      </c>
      <c r="F36" t="s">
        <v>43</v>
      </c>
      <c r="G36" t="s">
        <v>226</v>
      </c>
      <c r="H36" s="1">
        <v>35683</v>
      </c>
      <c r="I36" s="1">
        <v>44694.29174116661</v>
      </c>
      <c r="J36" t="s">
        <v>227</v>
      </c>
      <c r="K36" t="s">
        <v>127</v>
      </c>
      <c r="L36" s="1">
        <v>35684</v>
      </c>
      <c r="M36" t="s">
        <v>97</v>
      </c>
      <c r="N36" t="s">
        <v>121</v>
      </c>
      <c r="S36" t="b">
        <v>1</v>
      </c>
      <c r="U36" s="2">
        <f>HYPERLINK("https://sbirkapp.gov.cz/detail/SPPWHYDAI2EPLNUA", "https://sbirkapp.gov.cz/detail/SPPWHYDAI2EPLNUA")</f>
        <v>0</v>
      </c>
      <c r="V36" t="s">
        <v>228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229</v>
      </c>
      <c r="F37" t="s">
        <v>43</v>
      </c>
      <c r="G37" t="s">
        <v>230</v>
      </c>
      <c r="H37" s="1">
        <v>38770</v>
      </c>
      <c r="I37" s="1">
        <v>44694.29173454</v>
      </c>
      <c r="J37" t="s">
        <v>231</v>
      </c>
      <c r="K37" t="s">
        <v>127</v>
      </c>
      <c r="L37" s="1">
        <v>38773</v>
      </c>
      <c r="M37" t="s">
        <v>97</v>
      </c>
      <c r="N37" t="s">
        <v>121</v>
      </c>
      <c r="S37" t="b">
        <v>1</v>
      </c>
      <c r="U37" s="2">
        <f>HYPERLINK("https://sbirkapp.gov.cz/detail/SPPHNKGDCVGXNJQ2", "https://sbirkapp.gov.cz/detail/SPPHNKGDCVGXNJQ2")</f>
        <v>0</v>
      </c>
      <c r="V37" t="s">
        <v>232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233</v>
      </c>
      <c r="F38" t="s">
        <v>43</v>
      </c>
      <c r="G38" t="s">
        <v>234</v>
      </c>
      <c r="H38" s="1">
        <v>39113</v>
      </c>
      <c r="I38" s="1">
        <v>44694.29170909038</v>
      </c>
      <c r="J38" t="s">
        <v>235</v>
      </c>
      <c r="K38" t="s">
        <v>127</v>
      </c>
      <c r="L38" s="1">
        <v>39121</v>
      </c>
      <c r="M38" t="s">
        <v>97</v>
      </c>
      <c r="N38" t="s">
        <v>121</v>
      </c>
      <c r="S38" t="b">
        <v>1</v>
      </c>
      <c r="U38" s="2">
        <f>HYPERLINK("https://sbirkapp.gov.cz/detail/SPPP5CW2UYP4ZIKS", "https://sbirkapp.gov.cz/detail/SPPP5CW2UYP4ZIKS")</f>
        <v>0</v>
      </c>
      <c r="V38" t="s">
        <v>236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43</v>
      </c>
      <c r="G39" t="s">
        <v>238</v>
      </c>
      <c r="H39" s="1">
        <v>38336</v>
      </c>
      <c r="I39" s="1">
        <v>44694.29163298025</v>
      </c>
      <c r="J39" t="s">
        <v>239</v>
      </c>
      <c r="K39" t="s">
        <v>127</v>
      </c>
      <c r="L39" s="1">
        <v>38342</v>
      </c>
      <c r="M39" t="s">
        <v>97</v>
      </c>
      <c r="N39" t="s">
        <v>121</v>
      </c>
      <c r="S39" t="b">
        <v>1</v>
      </c>
      <c r="U39" s="2">
        <f>HYPERLINK("https://sbirkapp.gov.cz/detail/SPPKRYAC6OPAJR5Q", "https://sbirkapp.gov.cz/detail/SPPKRYAC6OPAJR5Q")</f>
        <v>0</v>
      </c>
      <c r="V39" t="s">
        <v>240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241</v>
      </c>
      <c r="F40" t="s">
        <v>43</v>
      </c>
      <c r="G40" t="s">
        <v>242</v>
      </c>
      <c r="H40" s="1">
        <v>40933</v>
      </c>
      <c r="I40" s="1">
        <v>44694.29162072458</v>
      </c>
      <c r="J40" t="s">
        <v>243</v>
      </c>
      <c r="K40" t="s">
        <v>127</v>
      </c>
      <c r="L40" s="1">
        <v>40941</v>
      </c>
      <c r="M40" t="s">
        <v>97</v>
      </c>
      <c r="N40" t="s">
        <v>121</v>
      </c>
      <c r="S40" t="b">
        <v>1</v>
      </c>
      <c r="U40" s="2">
        <f>HYPERLINK("https://sbirkapp.gov.cz/detail/SPPWMVOBKEAKPJWO", "https://sbirkapp.gov.cz/detail/SPPWMVOBKEAKPJWO")</f>
        <v>0</v>
      </c>
      <c r="V40" t="s">
        <v>244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245</v>
      </c>
      <c r="F41" t="s">
        <v>43</v>
      </c>
      <c r="G41" t="s">
        <v>246</v>
      </c>
      <c r="H41" s="1">
        <v>43082</v>
      </c>
      <c r="I41" s="1">
        <v>44693.60014645672</v>
      </c>
      <c r="J41" t="s">
        <v>178</v>
      </c>
      <c r="K41" t="s">
        <v>127</v>
      </c>
      <c r="L41" s="1">
        <v>43084</v>
      </c>
      <c r="M41" t="s">
        <v>247</v>
      </c>
      <c r="N41" t="s">
        <v>248</v>
      </c>
      <c r="O41" t="s">
        <v>249</v>
      </c>
      <c r="S41" t="b">
        <v>1</v>
      </c>
      <c r="U41" s="2">
        <f>HYPERLINK("https://sbirkapp.gov.cz/detail/SPP3TJXJHXVM3FSA", "https://sbirkapp.gov.cz/detail/SPP3TJXJHXVM3FSA")</f>
        <v>0</v>
      </c>
      <c r="V41" t="s">
        <v>250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251</v>
      </c>
      <c r="F42" t="s">
        <v>43</v>
      </c>
      <c r="G42" t="s">
        <v>252</v>
      </c>
      <c r="H42" s="1">
        <v>41990</v>
      </c>
      <c r="I42" s="1">
        <v>44685.56753850547</v>
      </c>
      <c r="J42" t="s">
        <v>223</v>
      </c>
      <c r="K42" t="s">
        <v>127</v>
      </c>
      <c r="L42" s="1">
        <v>41992</v>
      </c>
      <c r="M42" t="s">
        <v>253</v>
      </c>
      <c r="N42" t="s">
        <v>254</v>
      </c>
      <c r="S42" t="b">
        <v>1</v>
      </c>
      <c r="U42" s="2">
        <f>HYPERLINK("https://sbirkapp.gov.cz/detail/SPP55ZXULLTJZUE2", "https://sbirkapp.gov.cz/detail/SPP55ZXULLTJZUE2")</f>
        <v>0</v>
      </c>
      <c r="V42" t="s">
        <v>255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256</v>
      </c>
      <c r="F43" t="s">
        <v>43</v>
      </c>
      <c r="G43" t="s">
        <v>257</v>
      </c>
      <c r="H43" s="1">
        <v>41703</v>
      </c>
      <c r="I43" s="1">
        <v>44684.55395850414</v>
      </c>
      <c r="J43" t="s">
        <v>258</v>
      </c>
      <c r="K43" t="s">
        <v>127</v>
      </c>
      <c r="L43" s="1">
        <v>41705</v>
      </c>
      <c r="M43" t="s">
        <v>114</v>
      </c>
      <c r="N43" t="s">
        <v>115</v>
      </c>
      <c r="R43" t="s">
        <v>259</v>
      </c>
      <c r="S43" t="b">
        <v>0</v>
      </c>
      <c r="T43" s="1">
        <v>44931</v>
      </c>
      <c r="U43" s="2">
        <f>HYPERLINK("https://sbirkapp.gov.cz/detail/SPPOE3ZBP63ZVTBO", "https://sbirkapp.gov.cz/detail/SPPOE3ZBP63ZVTBO")</f>
        <v>0</v>
      </c>
      <c r="V43" t="s">
        <v>260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261</v>
      </c>
      <c r="F44" t="s">
        <v>43</v>
      </c>
      <c r="G44" t="s">
        <v>262</v>
      </c>
      <c r="H44" s="1">
        <v>40709</v>
      </c>
      <c r="I44" s="1">
        <v>44683.59244098926</v>
      </c>
      <c r="J44" t="s">
        <v>263</v>
      </c>
      <c r="K44" t="s">
        <v>127</v>
      </c>
      <c r="L44" s="1">
        <v>40721</v>
      </c>
      <c r="M44" t="s">
        <v>264</v>
      </c>
      <c r="N44" t="s">
        <v>265</v>
      </c>
      <c r="O44" t="s">
        <v>266</v>
      </c>
      <c r="S44" t="b">
        <v>1</v>
      </c>
      <c r="U44" s="2">
        <f>HYPERLINK("https://sbirkapp.gov.cz/detail/SPP6SXOPFTTE5UE4", "https://sbirkapp.gov.cz/detail/SPP6SXOPFTTE5UE4")</f>
        <v>0</v>
      </c>
      <c r="V44" t="s">
        <v>267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268</v>
      </c>
      <c r="F45" t="s">
        <v>43</v>
      </c>
      <c r="G45" t="s">
        <v>269</v>
      </c>
      <c r="H45" s="1">
        <v>39688</v>
      </c>
      <c r="I45" s="1">
        <v>44677.53878508031</v>
      </c>
      <c r="J45" t="s">
        <v>270</v>
      </c>
      <c r="K45" t="s">
        <v>127</v>
      </c>
      <c r="L45" s="1">
        <v>39696</v>
      </c>
      <c r="M45" t="s">
        <v>264</v>
      </c>
      <c r="N45" t="s">
        <v>265</v>
      </c>
      <c r="Q45" t="s">
        <v>271</v>
      </c>
      <c r="S45" t="b">
        <v>1</v>
      </c>
      <c r="U45" s="2">
        <f>HYPERLINK("https://sbirkapp.gov.cz/detail/SPP4ZYLNKYJ7B3LO", "https://sbirkapp.gov.cz/detail/SPP4ZYLNKYJ7B3LO")</f>
        <v>0</v>
      </c>
      <c r="V45" t="s">
        <v>272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273</v>
      </c>
      <c r="F46" t="s">
        <v>43</v>
      </c>
      <c r="G46" t="s">
        <v>274</v>
      </c>
      <c r="H46" s="1">
        <v>40681</v>
      </c>
      <c r="I46" s="1">
        <v>44677.53876388877</v>
      </c>
      <c r="J46" t="s">
        <v>275</v>
      </c>
      <c r="K46" t="s">
        <v>127</v>
      </c>
      <c r="L46" s="1">
        <v>40686</v>
      </c>
      <c r="M46" t="s">
        <v>217</v>
      </c>
      <c r="N46" t="s">
        <v>218</v>
      </c>
      <c r="Q46" t="s">
        <v>276</v>
      </c>
      <c r="S46" t="b">
        <v>1</v>
      </c>
      <c r="U46" s="2">
        <f>HYPERLINK("https://sbirkapp.gov.cz/detail/SPP4OGMMBIQ2Z2LC", "https://sbirkapp.gov.cz/detail/SPP4OGMMBIQ2Z2LC")</f>
        <v>0</v>
      </c>
      <c r="V46" t="s">
        <v>277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278</v>
      </c>
      <c r="F47" t="s">
        <v>43</v>
      </c>
      <c r="G47" t="s">
        <v>279</v>
      </c>
      <c r="H47" s="1">
        <v>38525</v>
      </c>
      <c r="I47" s="1">
        <v>44676.58629797633</v>
      </c>
      <c r="J47" t="s">
        <v>280</v>
      </c>
      <c r="K47" t="s">
        <v>127</v>
      </c>
      <c r="L47" s="1">
        <v>38533</v>
      </c>
      <c r="M47" t="s">
        <v>281</v>
      </c>
      <c r="N47" t="s">
        <v>282</v>
      </c>
      <c r="S47" t="b">
        <v>1</v>
      </c>
      <c r="U47" s="2">
        <f>HYPERLINK("https://sbirkapp.gov.cz/detail/SPPK5JD2ARMKUL2E", "https://sbirkapp.gov.cz/detail/SPPK5JD2ARMKUL2E")</f>
        <v>0</v>
      </c>
      <c r="V47" t="s">
        <v>283</v>
      </c>
      <c r="W47">
        <v>2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284</v>
      </c>
      <c r="F48" t="s">
        <v>43</v>
      </c>
      <c r="G48" t="s">
        <v>285</v>
      </c>
      <c r="H48" s="1">
        <v>38672</v>
      </c>
      <c r="I48" s="1">
        <v>44676.58629121909</v>
      </c>
      <c r="J48" t="s">
        <v>286</v>
      </c>
      <c r="K48" t="s">
        <v>127</v>
      </c>
      <c r="L48" s="1">
        <v>38681</v>
      </c>
      <c r="M48" t="s">
        <v>287</v>
      </c>
      <c r="N48" t="s">
        <v>288</v>
      </c>
      <c r="Q48" t="s">
        <v>289</v>
      </c>
      <c r="S48" t="b">
        <v>1</v>
      </c>
      <c r="U48" s="2">
        <f>HYPERLINK("https://sbirkapp.gov.cz/detail/SPP7YRQK2EQMT6C4", "https://sbirkapp.gov.cz/detail/SPP7YRQK2EQMT6C4")</f>
        <v>0</v>
      </c>
      <c r="V48" t="s">
        <v>290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291</v>
      </c>
      <c r="F49" t="s">
        <v>43</v>
      </c>
      <c r="G49" t="s">
        <v>292</v>
      </c>
      <c r="H49" s="1">
        <v>38861</v>
      </c>
      <c r="I49" s="1">
        <v>44676.58628304901</v>
      </c>
      <c r="J49" t="s">
        <v>293</v>
      </c>
      <c r="K49" t="s">
        <v>127</v>
      </c>
      <c r="L49" s="1">
        <v>38862</v>
      </c>
      <c r="M49" t="s">
        <v>179</v>
      </c>
      <c r="N49" t="s">
        <v>180</v>
      </c>
      <c r="Q49" t="s">
        <v>294</v>
      </c>
      <c r="S49" t="b">
        <v>1</v>
      </c>
      <c r="U49" s="2">
        <f>HYPERLINK("https://sbirkapp.gov.cz/detail/SPP3FGHEP5LBDICS", "https://sbirkapp.gov.cz/detail/SPP3FGHEP5LBDICS")</f>
        <v>0</v>
      </c>
      <c r="V49" t="s">
        <v>295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296</v>
      </c>
      <c r="F50" t="s">
        <v>28</v>
      </c>
      <c r="G50" t="s">
        <v>297</v>
      </c>
      <c r="H50" s="1">
        <v>35605</v>
      </c>
      <c r="I50" s="1">
        <v>44670.55663135698</v>
      </c>
      <c r="J50" t="s">
        <v>298</v>
      </c>
      <c r="K50" t="s">
        <v>127</v>
      </c>
      <c r="L50" s="1">
        <v>35608</v>
      </c>
      <c r="M50" t="s">
        <v>299</v>
      </c>
      <c r="N50" t="s">
        <v>300</v>
      </c>
      <c r="R50" t="s">
        <v>301</v>
      </c>
      <c r="S50" t="b">
        <v>0</v>
      </c>
      <c r="T50" s="1">
        <v>45122</v>
      </c>
      <c r="U50" s="2">
        <f>HYPERLINK("https://sbirkapp.gov.cz/detail/SPP2UYGGHIVDTMWW", "https://sbirkapp.gov.cz/detail/SPP2UYGGHIVDTMWW")</f>
        <v>0</v>
      </c>
      <c r="V50" t="s">
        <v>302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303</v>
      </c>
      <c r="F51" t="s">
        <v>43</v>
      </c>
      <c r="G51" t="s">
        <v>304</v>
      </c>
      <c r="H51" s="1">
        <v>37524</v>
      </c>
      <c r="I51" s="1">
        <v>44670.55662497331</v>
      </c>
      <c r="J51" t="s">
        <v>305</v>
      </c>
      <c r="K51" t="s">
        <v>127</v>
      </c>
      <c r="L51" s="1">
        <v>37531</v>
      </c>
      <c r="M51" t="s">
        <v>97</v>
      </c>
      <c r="N51" t="s">
        <v>121</v>
      </c>
      <c r="S51" t="b">
        <v>1</v>
      </c>
      <c r="U51" s="2">
        <f>HYPERLINK("https://sbirkapp.gov.cz/detail/SPPW7USUWYAD35NK", "https://sbirkapp.gov.cz/detail/SPPW7USUWYAD35NK")</f>
        <v>0</v>
      </c>
      <c r="V51" t="s">
        <v>306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307</v>
      </c>
      <c r="F52" t="s">
        <v>43</v>
      </c>
      <c r="G52" t="s">
        <v>308</v>
      </c>
      <c r="H52" s="1">
        <v>34814</v>
      </c>
      <c r="I52" s="1">
        <v>44664.62862524886</v>
      </c>
      <c r="J52" t="s">
        <v>309</v>
      </c>
      <c r="K52" t="s">
        <v>127</v>
      </c>
      <c r="L52" s="1">
        <v>34815</v>
      </c>
      <c r="M52" t="s">
        <v>299</v>
      </c>
      <c r="N52" t="s">
        <v>310</v>
      </c>
      <c r="S52" t="b">
        <v>1</v>
      </c>
      <c r="U52" s="2">
        <f>HYPERLINK("https://sbirkapp.gov.cz/detail/SPPAM4OLIBJCSUGO", "https://sbirkapp.gov.cz/detail/SPPAM4OLIBJCSUGO")</f>
        <v>0</v>
      </c>
      <c r="V52" t="s">
        <v>311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312</v>
      </c>
      <c r="F53" t="s">
        <v>43</v>
      </c>
      <c r="G53" t="s">
        <v>313</v>
      </c>
      <c r="H53" s="1">
        <v>44643</v>
      </c>
      <c r="I53" s="1">
        <v>44645.40295200136</v>
      </c>
      <c r="J53" t="s">
        <v>314</v>
      </c>
      <c r="K53" t="s">
        <v>31</v>
      </c>
      <c r="M53" t="s">
        <v>315</v>
      </c>
      <c r="N53" t="s">
        <v>316</v>
      </c>
      <c r="P53" t="s">
        <v>317</v>
      </c>
      <c r="S53" t="b">
        <v>1</v>
      </c>
      <c r="U53" s="2">
        <f>HYPERLINK("https://sbirkapp.gov.cz/detail/SPPOW6A2SEQBGXWI", "https://sbirkapp.gov.cz/detail/SPPOW6A2SEQBGXWI")</f>
        <v>0</v>
      </c>
      <c r="V53" t="s">
        <v>318</v>
      </c>
      <c r="W53">
        <v>3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319</v>
      </c>
      <c r="F54" t="s">
        <v>43</v>
      </c>
      <c r="G54" t="s">
        <v>320</v>
      </c>
      <c r="H54" s="1">
        <v>44587</v>
      </c>
      <c r="I54" s="1">
        <v>44589.3668295041</v>
      </c>
      <c r="J54" t="s">
        <v>321</v>
      </c>
      <c r="K54" t="s">
        <v>31</v>
      </c>
      <c r="M54" t="s">
        <v>315</v>
      </c>
      <c r="N54" t="s">
        <v>316</v>
      </c>
      <c r="R54" t="s">
        <v>322</v>
      </c>
      <c r="S54" t="b">
        <v>0</v>
      </c>
      <c r="T54" s="1">
        <v>44660</v>
      </c>
      <c r="U54" s="2">
        <f>HYPERLINK("https://sbirkapp.gov.cz/detail/SPPKOIJIEX75QUVI", "https://sbirkapp.gov.cz/detail/SPPKOIJIEX75QUVI")</f>
        <v>0</v>
      </c>
      <c r="V54" t="s">
        <v>323</v>
      </c>
      <c r="W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2026-08-30T08:41:36Z</dcterms:created>
  <dcterms:modified xsi:type="dcterms:W3CDTF">2026-08-30T08:41:36Z</dcterms:modified>
</cp:coreProperties>
</file>