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<sst xmlns="http://schemas.openxmlformats.org/spreadsheetml/2006/main" count="557" uniqueCount="260">
  <si>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</si>
  <si>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</si>
  <si>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</si>
  <si>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</si>
  <si>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</si>
  <si>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</si>
  <si>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</si>
  <si>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</si>
  <si>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</si>
  <si>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</si>
  <si>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</si>
  <si>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</si>
  <si>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</si>
  <si>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</si>
  <si>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</si>
  <si>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</si>
  <si>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</si>
  <si>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</si>
  <si>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</si>
  <si>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</si>
  <si>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</si>
  <si>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</si>
  <si>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</si>
  <si>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Litvínov</t>
  </si>
  <si>
    <t>00266027</t>
  </si>
  <si>
    <t>8tybqzk</t>
  </si>
  <si>
    <t>Ústecký kraj</t>
  </si>
  <si>
    <t>4/2026</t>
  </si>
  <si>
    <t>Obecně závazná vyhláška</t>
  </si>
  <si>
    <t>o místním poplatku za užívání veřejného prostranství</t>
  </si>
  <si>
    <t>2026-05-09</t>
  </si>
  <si>
    <t>Běžný</t>
  </si>
  <si>
    <t>místní poplatek za užívání veřejného prostranství</t>
  </si>
  <si>
    <t>zákon č. 565/1990 Sb., o místních poplatcích - § 14 - za užívání veřejného prostranství</t>
  </si>
  <si>
    <t>3/2021: Obecně závazná vyhláška o místním poplatku za užívání veřejného prostranství</t>
  </si>
  <si>
    <t>1685867230</t>
  </si>
  <si>
    <t>3/2026</t>
  </si>
  <si>
    <t>o zákazu požívání alkoholických nápojů na vybraných veřejných prostranstvích a o opatřeních ke zlepšení vzhledu vybraných veřejných prostranství</t>
  </si>
  <si>
    <t>2026-05-01</t>
  </si>
  <si>
    <t>alkohol - zákaz konzumace; veřejný pořádek - konzumace alkoholu; veřejný pořádek - jiné</t>
  </si>
  <si>
    <t>zákon č. 65/2017 Sb., o ochraně zdraví před škodlivými účinky návykových látek - § 17 odst. 2 písm. a); zákon č. 128/2000 Sb., o obcích - § 10 písm. a) - konzumace alkoholu; zákon č. 128/2000 Sb., o obcích - § 10 písm. c) - jiné</t>
  </si>
  <si>
    <t>6/2022: o zákazu požívání alkoholických nápojů na vybraných veřejných prostranstvích a o opatřeních ke zlepšení vzhledu vybraných veřejných prostranství</t>
  </si>
  <si>
    <t>1685863505</t>
  </si>
  <si>
    <t>2/2026</t>
  </si>
  <si>
    <t>o stanovení výjimečných případů, kdy doba nočního klidu je vymezena dobou kratší</t>
  </si>
  <si>
    <t>noční klid</t>
  </si>
  <si>
    <t>zákon č. 251/2016 Sb., o některých přestupcích - § 5 odst. 7</t>
  </si>
  <si>
    <t>1/2025: o stanovení výjimečných případů, kdy doba nočního klidu je vymezena dobou kratší</t>
  </si>
  <si>
    <t>1685858473</t>
  </si>
  <si>
    <t>1/2026</t>
  </si>
  <si>
    <t>o udržování čistoty veřejných prostranství, ochraně životního prostředí, ochraně veřejné zeleně a opatřeních ke zlepšení vzhledu města</t>
  </si>
  <si>
    <t>2026-04-04</t>
  </si>
  <si>
    <t>veřejný pořádek - údržba a ochrana veřejné zeleně; veřejný pořádek - plakátování; veřejný pořádek - jiné</t>
  </si>
  <si>
    <t>zákon č. 128/2000 Sb., o obcích - § 10 písm. c) - údržba a ochrana veřejné zeleně; zákon č. 128/2000 Sb., o obcích - § 10 písm. c) - plakátování; zákon č. 128/2000 Sb., o obcích - § 10 písm. c) - jiné</t>
  </si>
  <si>
    <t>5/2015: o udržování čistoty veřejných prostranství, ochraně životního prostředí, ochraně veřejné zeleně a opatřeních ke zlepšení vzhledu města</t>
  </si>
  <si>
    <t>1667208854</t>
  </si>
  <si>
    <t>4/2025</t>
  </si>
  <si>
    <t>kterou se stanoví obecní systém odpadového hospodářství</t>
  </si>
  <si>
    <t>2025-10-14</t>
  </si>
  <si>
    <t>systém odpadového hospodářství</t>
  </si>
  <si>
    <t>zákon č. 541/2020 Sb., o odpadech - § 59 odst. 4</t>
  </si>
  <si>
    <t>7/2023: kterou se stanoví obecní systém odpadového hospodářství</t>
  </si>
  <si>
    <t>1584587710</t>
  </si>
  <si>
    <t>3/2025</t>
  </si>
  <si>
    <t>kterou se stanovují školské obvody spádových mateřských škol zřízených městem Litvínov</t>
  </si>
  <si>
    <t>2026-01-01</t>
  </si>
  <si>
    <t>školské obvody - mateřské školy</t>
  </si>
  <si>
    <t>zákon č. 561/2004 Sb., školský zákon - § 179 odst. 3 a § 178 odst. 2 písm. b)</t>
  </si>
  <si>
    <t>7/2022: kterou se stanovují školské obvody spádových mateřských škol zřízených městem Litvínov</t>
  </si>
  <si>
    <t>1549257276</t>
  </si>
  <si>
    <t>2/2025</t>
  </si>
  <si>
    <t>Požární řád</t>
  </si>
  <si>
    <t>2025-07-12</t>
  </si>
  <si>
    <t>požární ochrana - požární řád</t>
  </si>
  <si>
    <t>zákon č. 133/1985 Sb., o požární ochraně - § 29 odst. 1 písm. o) bod 1</t>
  </si>
  <si>
    <t>3/2023: Požární řád</t>
  </si>
  <si>
    <t>1544756273</t>
  </si>
  <si>
    <t>1/2025</t>
  </si>
  <si>
    <t>2025-07-01</t>
  </si>
  <si>
    <t>1/2024: o stanovení výjimečných případů, kdy doba nočního klidu je vymezena dobou kratší</t>
  </si>
  <si>
    <t>2/2026: o stanovení výjimečných případů, kdy doba nočního klidu je vymezena dobou kratší</t>
  </si>
  <si>
    <t>1544751985</t>
  </si>
  <si>
    <t>2/2024</t>
  </si>
  <si>
    <t>o stanovení místních koeficientů pro výpočet daně z nemovitých věcí</t>
  </si>
  <si>
    <t>2025-01-01</t>
  </si>
  <si>
    <t>daň z nemovitých věcí - místní koeficient; 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</si>
  <si>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2; zákon č. 338/1992 Sb., o dani z nemovitých věcí - § 12 odst. 1 písm. a) bod 4</t>
  </si>
  <si>
    <t>4/2023: o stanovení koeficientů pro výpočet daně z nemovitých věcí</t>
  </si>
  <si>
    <t>1417900500</t>
  </si>
  <si>
    <t>1/2024</t>
  </si>
  <si>
    <t>2024-05-22</t>
  </si>
  <si>
    <t>2/2023: o stanovení výjimečných případů, kdy doba nočního klidu je vymezena dobou kratší</t>
  </si>
  <si>
    <t>1355521938</t>
  </si>
  <si>
    <t>7/2023</t>
  </si>
  <si>
    <t>2024-01-02</t>
  </si>
  <si>
    <t>2/2021: Obecně závazná vyhláška, kterou se stanoví obecní systém odpadového hospodářství</t>
  </si>
  <si>
    <t>4/2025: kterou se stanoví obecní systém odpadového hospodářství</t>
  </si>
  <si>
    <t>1287210556</t>
  </si>
  <si>
    <t>6/2023</t>
  </si>
  <si>
    <t>o pravidlech pro pohyb psů na veřejných prostranstvích</t>
  </si>
  <si>
    <t>2023-11-10</t>
  </si>
  <si>
    <t>pohyb psů</t>
  </si>
  <si>
    <t>zákon č. 246/1992 Sb., na ochranu zvířat proti týrání - § 24 odst. 2</t>
  </si>
  <si>
    <t>2/2020: o pravidlech pro pohyb psů na veřejných prostranství</t>
  </si>
  <si>
    <t>1260625941</t>
  </si>
  <si>
    <t>5/2023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</si>
  <si>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</si>
  <si>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</si>
  <si>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</si>
  <si>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</si>
  <si>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4/2021: Obecně závazná vyhláška o místním poplatku za obecní systém odpadového hospodářství</t>
  </si>
  <si>
    <t>1247154263</t>
  </si>
  <si>
    <t>4/2023</t>
  </si>
  <si>
    <t>o stanovení koeficientů pro výpočet daně z nemovitých věcí</t>
  </si>
  <si>
    <t>daň z nemovitých věcí - koeficient u pozemků; daň z nemovitých věcí - koeficient u staveb a jednotek;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</si>
  <si>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11 odst. 3 písm. b)  ; zákon č. 338/1992 Sb., o dani z nemovitých věcí - § 12</t>
  </si>
  <si>
    <t>4/2022: o stanovení koeficientů pro výpočet daně z nemovitých věcí</t>
  </si>
  <si>
    <t>2/2024: o stanovení místních koeficientů pro výpočet daně z nemovitých věcí</t>
  </si>
  <si>
    <t>1247152379</t>
  </si>
  <si>
    <t>3/2023</t>
  </si>
  <si>
    <t>2023-06-10</t>
  </si>
  <si>
    <t>8/2019: požární řád</t>
  </si>
  <si>
    <t>2/2025: Požární řád</t>
  </si>
  <si>
    <t>1195166874</t>
  </si>
  <si>
    <t>2/2023</t>
  </si>
  <si>
    <t>2023-06-02</t>
  </si>
  <si>
    <t>3/2022: o stanovení výjimečných případů, kdy doba nočního klidu je vymezena dobou kratší</t>
  </si>
  <si>
    <t>1195165587</t>
  </si>
  <si>
    <t>1/2023</t>
  </si>
  <si>
    <t>Nařízení</t>
  </si>
  <si>
    <t>kterým se stanovují maximální ceny za nucené odtahy vozidel a za služby spojené s umístěním těchto vozidel na odstavnou plochu vymezenou pro odtažená vozidla</t>
  </si>
  <si>
    <t>2023-02-28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</si>
  <si>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</si>
  <si>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</si>
  <si>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</si>
  <si>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</si>
  <si>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1142972010</t>
  </si>
  <si>
    <t>7/2022</t>
  </si>
  <si>
    <t>2023-02-01</t>
  </si>
  <si>
    <t>2/2016: kterou se stanovují školské obvody spádových mateřských škol zřízených městem Litvínov</t>
  </si>
  <si>
    <t>3/2025: kterou se stanovují školské obvody spádových mateřských škol zřízených městem Litvínov</t>
  </si>
  <si>
    <t>1121454623</t>
  </si>
  <si>
    <t>6/2022</t>
  </si>
  <si>
    <t>2022-10-07</t>
  </si>
  <si>
    <t>alkohol - zákaz konzumace; veřejný pořádek - konzumace alkoholu; jiná</t>
  </si>
  <si>
    <t>2/2018: o zákazu požívání alkoholických nápojů na vybraných veřejných prostranstvích a o opatřeních ke zlepšení vzhledu vybraných veřejných prostranství</t>
  </si>
  <si>
    <t>3/2026: o zákazu požívání alkoholických nápojů na vybraných veřejných prostranstvích a o opatřeních ke zlepšení vzhledu vybraných veřejných prostranství; 3/2026: o zákazu požívání alkoholických nápojů na vybraných veřejných prostranstvích a o opatřeních ke zlepšení vzhledu vybraných veřejných prostranství</t>
  </si>
  <si>
    <t>1085682833</t>
  </si>
  <si>
    <t>5/2022</t>
  </si>
  <si>
    <t>kterým se stanoví rozsah, způsob a časové lhůty zmírňování závad ve schůdnosti chodníků, místních komunikací a průjezdních úseků silnic na území města Litvínov, způsobených v zimním období (nepříznivými povětrnostními vlivy)</t>
  </si>
  <si>
    <t>2022-09-29</t>
  </si>
  <si>
    <t>pozemní komunikace - odstranění závad ve schůdnosti</t>
  </si>
  <si>
    <t xml:space="preserve">zákon č. 13/1997 Sb., o pozemních komunikacích - § 27 odst. 7 </t>
  </si>
  <si>
    <t>1082701498</t>
  </si>
  <si>
    <t>4/2022</t>
  </si>
  <si>
    <t>2023-01-01</t>
  </si>
  <si>
    <t>6/2015: o stanovení koeficientů pro výpočet daně z nemovitých věcí</t>
  </si>
  <si>
    <t>4/2023: o stanovení koeficientů pro výpočet daně z nemovitých věcí; 4/2023: o stanovení koeficientů pro výpočet daně z nemovitých věcí; 4/2023: o stanovení koeficientů pro výpočet daně z nemovitých věcí</t>
  </si>
  <si>
    <t>1044618936</t>
  </si>
  <si>
    <t>3/2022</t>
  </si>
  <si>
    <t>2022-06-14</t>
  </si>
  <si>
    <t>1/2021: o stanovení výjimečných případů, kdy doba nočního klidu je vymezena dobou kratší</t>
  </si>
  <si>
    <t>1044575910</t>
  </si>
  <si>
    <t>2/2022</t>
  </si>
  <si>
    <t>kterým se ruší Nařízení města Litvínov č. 5/2003, o vymezení úseků silnic, na kterých se nezajišťuje sjízdnost a schůdnost odstraněním sněhu a náledí</t>
  </si>
  <si>
    <t>2022-05-23</t>
  </si>
  <si>
    <t>zrušovací</t>
  </si>
  <si>
    <t>ústavní zákon č. 1/1993 Sb., Ústava České republiky - čl. 79 odst. 3 - zrušovací nařízení</t>
  </si>
  <si>
    <t>1042119020</t>
  </si>
  <si>
    <t>1/2005</t>
  </si>
  <si>
    <t>kterým se vymezují místní komunikace a jejich úseky v obytné zóně, které nelze užít ke stání nákladního vozidla nebo jízdní soupravy</t>
  </si>
  <si>
    <t>2005-03-03</t>
  </si>
  <si>
    <t>Dle přechodného ustanovení</t>
  </si>
  <si>
    <t>pozemní komunikace - stání nákladními vozidly v obytné zóně</t>
  </si>
  <si>
    <t>zákon č. 361/2000 Sb., o silničním provozu - § 39 odst. 6</t>
  </si>
  <si>
    <t>1038231409</t>
  </si>
  <si>
    <t>1/2016</t>
  </si>
  <si>
    <t>o vymezení místních komunikací k placenému stání motorových vozidel</t>
  </si>
  <si>
    <t>2016-02-13</t>
  </si>
  <si>
    <t xml:space="preserve">pozemní komunikace - zpoplatnění stání a odstavení </t>
  </si>
  <si>
    <t xml:space="preserve">zákon č. 13/1997 Sb., o pozemních komunikacích - § 23 odst. 1 </t>
  </si>
  <si>
    <t>1038224375</t>
  </si>
  <si>
    <t>5/2021</t>
  </si>
  <si>
    <t>Tržní řád města Litvínova</t>
  </si>
  <si>
    <t>2021-12-01</t>
  </si>
  <si>
    <t>regulace prodeje zboží a nabízení služeb - tržní řád</t>
  </si>
  <si>
    <t xml:space="preserve">zákon č. 455/1991 Sb., živnostenský zákon - § 18 odst. 1 </t>
  </si>
  <si>
    <t>1038221730</t>
  </si>
  <si>
    <t>6/1992</t>
  </si>
  <si>
    <t>o obecní policii</t>
  </si>
  <si>
    <t>1992-01-17</t>
  </si>
  <si>
    <t>obecní policie</t>
  </si>
  <si>
    <t xml:space="preserve">zákon č. 553/1991 Sb., o obecní policii - § 1 odst. 1 </t>
  </si>
  <si>
    <t>1025495196</t>
  </si>
  <si>
    <t>1/2022</t>
  </si>
  <si>
    <t>kterou se ruší Obecně závazná vyhláška č. 1/2020, o evidenci trvale označených psů a jejich chovatelů</t>
  </si>
  <si>
    <t>2022-03-11</t>
  </si>
  <si>
    <t>ústavní zákon č. 1/1993 Sb., Ústava České republiky - čl. 104 odst. 3 - zrušovací OZV</t>
  </si>
  <si>
    <t>1007260634</t>
  </si>
  <si>
    <t>8/2005</t>
  </si>
  <si>
    <t>kterou se stanoví školské obvody základních škol zřízených městem Litvínov</t>
  </si>
  <si>
    <t>2006-01-01</t>
  </si>
  <si>
    <t>školské obvody - základní školy</t>
  </si>
  <si>
    <t>zákon č. 561/2004 Sb., školský zákon - § 178 odst. 2 písm. b)</t>
  </si>
  <si>
    <t>1003466351</t>
  </si>
  <si>
    <t>5/2015</t>
  </si>
  <si>
    <t>2015-12-16</t>
  </si>
  <si>
    <t>1/2026: o udržování čistoty veřejných prostranství, ochraně životního prostředí, ochraně veřejné zeleně a opatřeních ke zlepšení vzhledu města; 1/2026: o udržování čistoty veřejných prostranství, ochraně životního prostředí, ochraně veřejné zeleně a opatřeních ke zlepšení vzhledu města</t>
  </si>
  <si>
    <t>1001525458</t>
  </si>
  <si>
    <t>6/2015</t>
  </si>
  <si>
    <t>2016-01-01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</si>
  <si>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</si>
  <si>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</si>
  <si>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1001390946</t>
  </si>
  <si>
    <t>2/2016</t>
  </si>
  <si>
    <t>2017-01-01</t>
  </si>
  <si>
    <t>1001386502</t>
  </si>
  <si>
    <t>2/2018</t>
  </si>
  <si>
    <t>2018-04-11</t>
  </si>
  <si>
    <t>veřejný pořádek - konzumace alkoholu; veřejný pořádek - údržba a ochrana veřejné zeleně</t>
  </si>
  <si>
    <t>zákon č. 128/2000 Sb., o obcích - § 10 písm. a) - konzumace alkoholu; zákon č. 128/2000 Sb., o obcích - § 10 písm. c) - údržba a ochrana veřejné zeleně</t>
  </si>
  <si>
    <t>1001382708</t>
  </si>
  <si>
    <t>6/2019</t>
  </si>
  <si>
    <t>o omezení provozování některých hazardních her</t>
  </si>
  <si>
    <t>2019-05-24</t>
  </si>
  <si>
    <t>hazardní hry</t>
  </si>
  <si>
    <t xml:space="preserve">zákon č. 186/2016 Sb., o hazardních hrách - § 12 </t>
  </si>
  <si>
    <t>1001378613</t>
  </si>
  <si>
    <t>8/2019</t>
  </si>
  <si>
    <t>požární řád</t>
  </si>
  <si>
    <t>2019-12-03</t>
  </si>
  <si>
    <t>1001346811</t>
  </si>
  <si>
    <t>10/2019</t>
  </si>
  <si>
    <t>o místním poplatku ze psů</t>
  </si>
  <si>
    <t>2020-01-01</t>
  </si>
  <si>
    <t>místní poplatek ze psů</t>
  </si>
  <si>
    <t>zákon č. 565/1990 Sb., o místních poplatcích - § 14 - ze psů</t>
  </si>
  <si>
    <t>1001343117</t>
  </si>
  <si>
    <t>2/2020</t>
  </si>
  <si>
    <t>o pravidlech pro pohyb psů na veřejných prostranství</t>
  </si>
  <si>
    <t>2020-03-01</t>
  </si>
  <si>
    <t>6/2023: o pravidlech pro pohyb psů na veřejných prostranstvích</t>
  </si>
  <si>
    <t>1000989646</t>
  </si>
  <si>
    <t>1/2021</t>
  </si>
  <si>
    <t>2021-05-22</t>
  </si>
  <si>
    <t>1000976668</t>
  </si>
  <si>
    <t>2/2021</t>
  </si>
  <si>
    <t>Obecně závazná vyhláška, kterou se stanoví obecní systém odpadového hospodářství</t>
  </si>
  <si>
    <t>2021-10-22</t>
  </si>
  <si>
    <t>1000964602</t>
  </si>
  <si>
    <t>3/2021</t>
  </si>
  <si>
    <t>Obecně závazná vyhláška o místním poplatku za užívání veřejného prostranství</t>
  </si>
  <si>
    <t>2021-09-30</t>
  </si>
  <si>
    <t>4/2026: o místním poplatku za užívání veřejného prostranství</t>
  </si>
  <si>
    <t>1000955437</t>
  </si>
  <si>
    <t>4/2021</t>
  </si>
  <si>
    <t>Obecně závazná vyhláška o místním poplatku za obecní systém odpadového hospodářství</t>
  </si>
  <si>
    <t>2022-01-01</t>
  </si>
  <si>
    <t>5/2023: o místním poplatku za obecní systém odpadového hospodářství</t>
  </si>
  <si>
    <t>1000952851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</si>
</sst>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46135</v>
      </c>
      <c r="I2" s="1">
        <v>46136.31638334144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HYPERLINK("https://sbirkapp.gov.cz/detail/SPPYLSLDWQPKZQSG", "https://sbirkapp.gov.cz/detail/SPPYLSLDWQPKZQSG")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46135</v>
      </c>
      <c r="I3" s="1">
        <v>46136.31218148314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HYPERLINK("https://sbirkapp.gov.cz/detail/SPPJPVU4CSJR5SOY", "https://sbirkapp.gov.cz/detail/SPPJPVU4CSJR5SOY")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46135</v>
      </c>
      <c r="I4" s="1">
        <v>46136.30216127766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HYPERLINK("https://sbirkapp.gov.cz/detail/SPPPZ6G3ZRIQOL24", "https://sbirkapp.gov.cz/detail/SPPPZ6G3ZRIQOL24")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46079</v>
      </c>
      <c r="I5" s="1">
        <v>46101.39183044293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HYPERLINK("https://sbirkapp.gov.cz/detail/SPP3NVCD4C7IVQ7M", "https://sbirkapp.gov.cz/detail/SPP3NVCD4C7IVQ7M")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45925</v>
      </c>
      <c r="I6" s="1">
        <v>45929.62745235499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HYPERLINK("https://sbirkapp.gov.cz/detail/SPPK3QJ55VBVVH3G", "https://sbirkapp.gov.cz/detail/SPPK3QJ55VBVVH3G")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45834</v>
      </c>
      <c r="I7" s="1">
        <v>45846.42366755231</v>
      </c>
      <c r="J7" t="s">
        <v>65</v>
      </c>
      <c r="K7" t="s">
        <v>31</v>
      </c>
      <c r="M7" t="s">
        <v>66</v>
      </c>
      <c r="N7" t="s">
        <v>67</v>
      </c>
      <c r="P7" t="s">
        <v>68</v>
      </c>
      <c r="S7" t="b">
        <v>1</v>
      </c>
      <c r="U7" s="2">
        <f>HYPERLINK("https://sbirkapp.gov.cz/detail/SPPTEAX3HFZCK6T4", "https://sbirkapp.gov.cz/detail/SPPTEAX3HFZCK6T4")</f>
        <v>0</v>
      </c>
      <c r="V7" t="s">
        <v>69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70</v>
      </c>
      <c r="F8" t="s">
        <v>28</v>
      </c>
      <c r="G8" t="s">
        <v>71</v>
      </c>
      <c r="H8" s="1">
        <v>45834</v>
      </c>
      <c r="I8" s="1">
        <v>45835.31800009132</v>
      </c>
      <c r="J8" t="s">
        <v>72</v>
      </c>
      <c r="K8" t="s">
        <v>31</v>
      </c>
      <c r="M8" t="s">
        <v>73</v>
      </c>
      <c r="N8" t="s">
        <v>74</v>
      </c>
      <c r="P8" t="s">
        <v>75</v>
      </c>
      <c r="S8" t="b">
        <v>1</v>
      </c>
      <c r="U8" s="2">
        <f>HYPERLINK("https://sbirkapp.gov.cz/detail/SPPDN447VB4J4QD4", "https://sbirkapp.gov.cz/detail/SPPDN447VB4J4QD4")</f>
        <v>0</v>
      </c>
      <c r="V8" t="s">
        <v>76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77</v>
      </c>
      <c r="F9" t="s">
        <v>28</v>
      </c>
      <c r="G9" t="s">
        <v>44</v>
      </c>
      <c r="H9" s="1">
        <v>45834</v>
      </c>
      <c r="I9" s="1">
        <v>45835.31014996046</v>
      </c>
      <c r="J9" t="s">
        <v>78</v>
      </c>
      <c r="K9" t="s">
        <v>31</v>
      </c>
      <c r="M9" t="s">
        <v>45</v>
      </c>
      <c r="N9" t="s">
        <v>46</v>
      </c>
      <c r="P9" t="s">
        <v>79</v>
      </c>
      <c r="R9" t="s">
        <v>80</v>
      </c>
      <c r="S9" t="b">
        <v>0</v>
      </c>
      <c r="T9" s="1">
        <v>46143</v>
      </c>
      <c r="U9" s="2">
        <f>HYPERLINK("https://sbirkapp.gov.cz/detail/SPPKMPDUOSXQQF5U", "https://sbirkapp.gov.cz/detail/SPPKMPDUOSXQQF5U")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45561</v>
      </c>
      <c r="I10" s="1">
        <v>45562.34840000661</v>
      </c>
      <c r="J10" t="s">
        <v>84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HYPERLINK("https://sbirkapp.gov.cz/detail/SPPEQY6KVG224PQQ", "https://sbirkapp.gov.cz/detail/SPPEQY6KVG224PQQ")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44</v>
      </c>
      <c r="H11" s="1">
        <v>45407</v>
      </c>
      <c r="I11" s="1">
        <v>45419.53888773969</v>
      </c>
      <c r="J11" t="s">
        <v>90</v>
      </c>
      <c r="K11" t="s">
        <v>31</v>
      </c>
      <c r="M11" t="s">
        <v>45</v>
      </c>
      <c r="N11" t="s">
        <v>46</v>
      </c>
      <c r="P11" t="s">
        <v>91</v>
      </c>
      <c r="R11" t="s">
        <v>47</v>
      </c>
      <c r="S11" t="b">
        <v>0</v>
      </c>
      <c r="T11" s="1">
        <v>45839</v>
      </c>
      <c r="U11" s="2">
        <f>HYPERLINK("https://sbirkapp.gov.cz/detail/SPPGOGTSYRJPWG4K", "https://sbirkapp.gov.cz/detail/SPPGOGTSYRJPWG4K")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57</v>
      </c>
      <c r="H12" s="1">
        <v>45260</v>
      </c>
      <c r="I12" s="1">
        <v>45278.35896510853</v>
      </c>
      <c r="J12" t="s">
        <v>94</v>
      </c>
      <c r="K12" t="s">
        <v>31</v>
      </c>
      <c r="M12" t="s">
        <v>59</v>
      </c>
      <c r="N12" t="s">
        <v>60</v>
      </c>
      <c r="P12" t="s">
        <v>95</v>
      </c>
      <c r="R12" t="s">
        <v>96</v>
      </c>
      <c r="S12" t="b">
        <v>0</v>
      </c>
      <c r="T12" s="1">
        <v>45944</v>
      </c>
      <c r="U12" s="2">
        <f>HYPERLINK("https://sbirkapp.gov.cz/detail/SPP5BH3HTIXNYBQW", "https://sbirkapp.gov.cz/detail/SPP5BH3HTIXNYBQW")</f>
        <v>0</v>
      </c>
      <c r="V12" t="s">
        <v>97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45218</v>
      </c>
      <c r="I13" s="1">
        <v>45225.54622002997</v>
      </c>
      <c r="J13" t="s">
        <v>100</v>
      </c>
      <c r="K13" t="s">
        <v>31</v>
      </c>
      <c r="M13" t="s">
        <v>101</v>
      </c>
      <c r="N13" t="s">
        <v>102</v>
      </c>
      <c r="P13" t="s">
        <v>103</v>
      </c>
      <c r="S13" t="b">
        <v>1</v>
      </c>
      <c r="U13" s="2">
        <f>HYPERLINK("https://sbirkapp.gov.cz/detail/SPPHTX7PNDQJ5YJU", "https://sbirkapp.gov.cz/detail/SPPHTX7PNDQJ5YJU")</f>
        <v>0</v>
      </c>
      <c r="V13" t="s">
        <v>104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105</v>
      </c>
      <c r="F14" t="s">
        <v>28</v>
      </c>
      <c r="G14" t="s">
        <v>106</v>
      </c>
      <c r="H14" s="1">
        <v>45190</v>
      </c>
      <c r="I14" s="1">
        <v>45196.53675972484</v>
      </c>
      <c r="J14" t="s">
        <v>107</v>
      </c>
      <c r="K14" t="s">
        <v>31</v>
      </c>
      <c r="M14" t="s">
        <v>108</v>
      </c>
      <c r="N14" t="s">
        <v>109</v>
      </c>
      <c r="P14" t="s">
        <v>110</v>
      </c>
      <c r="S14" t="b">
        <v>1</v>
      </c>
      <c r="U14" s="2">
        <f>HYPERLINK("https://sbirkapp.gov.cz/detail/SPPTOHS2K3ATFWI2", "https://sbirkapp.gov.cz/detail/SPPTOHS2K3ATFWI2")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45190</v>
      </c>
      <c r="I15" s="1">
        <v>45196.53360973924</v>
      </c>
      <c r="J15" t="s">
        <v>107</v>
      </c>
      <c r="K15" t="s">
        <v>31</v>
      </c>
      <c r="M15" t="s">
        <v>114</v>
      </c>
      <c r="N15" t="s">
        <v>115</v>
      </c>
      <c r="P15" t="s">
        <v>116</v>
      </c>
      <c r="R15" t="s">
        <v>117</v>
      </c>
      <c r="S15" t="b">
        <v>0</v>
      </c>
      <c r="T15" s="1">
        <v>45658</v>
      </c>
      <c r="U15" s="2">
        <f>HYPERLINK("https://sbirkapp.gov.cz/detail/SPP4ERLNI5BVKGGS", "https://sbirkapp.gov.cz/detail/SPP4ERLNI5BVKGGS")</f>
        <v>0</v>
      </c>
      <c r="V15" t="s">
        <v>118</v>
      </c>
      <c r="W15">
        <v>3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119</v>
      </c>
      <c r="F16" t="s">
        <v>28</v>
      </c>
      <c r="G16" t="s">
        <v>71</v>
      </c>
      <c r="H16" s="1">
        <v>45071</v>
      </c>
      <c r="I16" s="1">
        <v>45072.3430362057</v>
      </c>
      <c r="J16" t="s">
        <v>120</v>
      </c>
      <c r="K16" t="s">
        <v>31</v>
      </c>
      <c r="M16" t="s">
        <v>73</v>
      </c>
      <c r="N16" t="s">
        <v>74</v>
      </c>
      <c r="P16" t="s">
        <v>121</v>
      </c>
      <c r="R16" t="s">
        <v>122</v>
      </c>
      <c r="S16" t="b">
        <v>0</v>
      </c>
      <c r="T16" s="1">
        <v>45850</v>
      </c>
      <c r="U16" s="2">
        <f>HYPERLINK("https://sbirkapp.gov.cz/detail/SPPNCFXHOC4IJ5CM", "https://sbirkapp.gov.cz/detail/SPPNCFXHOC4IJ5CM")</f>
        <v>0</v>
      </c>
      <c r="V16" t="s">
        <v>123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124</v>
      </c>
      <c r="F17" t="s">
        <v>28</v>
      </c>
      <c r="G17" t="s">
        <v>44</v>
      </c>
      <c r="H17" s="1">
        <v>45071</v>
      </c>
      <c r="I17" s="1">
        <v>45072.34145565162</v>
      </c>
      <c r="J17" t="s">
        <v>125</v>
      </c>
      <c r="K17" t="s">
        <v>31</v>
      </c>
      <c r="M17" t="s">
        <v>45</v>
      </c>
      <c r="N17" t="s">
        <v>46</v>
      </c>
      <c r="P17" t="s">
        <v>126</v>
      </c>
      <c r="R17" t="s">
        <v>79</v>
      </c>
      <c r="S17" t="b">
        <v>0</v>
      </c>
      <c r="T17" s="1">
        <v>45434</v>
      </c>
      <c r="U17" s="2">
        <f>HYPERLINK("https://sbirkapp.gov.cz/detail/SPPYMHNAUH2AJJVQ", "https://sbirkapp.gov.cz/detail/SPPYMHNAUH2AJJVQ")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129</v>
      </c>
      <c r="G18" t="s">
        <v>130</v>
      </c>
      <c r="H18" s="1">
        <v>44965</v>
      </c>
      <c r="I18" s="1">
        <v>44970.62270577433</v>
      </c>
      <c r="J18" t="s">
        <v>131</v>
      </c>
      <c r="K18" t="s">
        <v>31</v>
      </c>
      <c r="M18" t="s">
        <v>132</v>
      </c>
      <c r="N18" t="s">
        <v>133</v>
      </c>
      <c r="S18" t="s">
        <v>134</v>
      </c>
      <c r="T18" t="s">
        <v>135</v>
      </c>
      <c r="U18" s="2">
        <f>HYPERLINK("https://sbirkapp.gov.cz/detail/SPPO6SEKZ7WCZK44", "https://sbirkapp.gov.cz/detail/SPPO6SEKZ7WCZK44")</f>
        <v>0</v>
      </c>
      <c r="V18" t="s">
        <v>136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137</v>
      </c>
      <c r="F19" t="s">
        <v>28</v>
      </c>
      <c r="G19" t="s">
        <v>64</v>
      </c>
      <c r="H19" s="1">
        <v>44910</v>
      </c>
      <c r="I19" s="1">
        <v>44922.43912303064</v>
      </c>
      <c r="J19" t="s">
        <v>138</v>
      </c>
      <c r="K19" t="s">
        <v>31</v>
      </c>
      <c r="M19" t="s">
        <v>66</v>
      </c>
      <c r="N19" t="s">
        <v>67</v>
      </c>
      <c r="P19" t="s">
        <v>139</v>
      </c>
      <c r="R19" t="s">
        <v>140</v>
      </c>
      <c r="S19" t="b">
        <v>0</v>
      </c>
      <c r="T19" s="1">
        <v>46023</v>
      </c>
      <c r="U19" s="2">
        <f>HYPERLINK("https://sbirkapp.gov.cz/detail/SPPZ4SC5AIMMVOYG", "https://sbirkapp.gov.cz/detail/SPPZ4SC5AIMMVOYG")</f>
        <v>0</v>
      </c>
      <c r="V19" t="s">
        <v>141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142</v>
      </c>
      <c r="F20" t="s">
        <v>28</v>
      </c>
      <c r="G20" t="s">
        <v>37</v>
      </c>
      <c r="H20" s="1">
        <v>44819</v>
      </c>
      <c r="I20" s="1">
        <v>44826.44762133419</v>
      </c>
      <c r="J20" t="s">
        <v>143</v>
      </c>
      <c r="K20" t="s">
        <v>31</v>
      </c>
      <c r="M20" t="s">
        <v>144</v>
      </c>
      <c r="N20" t="s">
        <v>40</v>
      </c>
      <c r="P20" t="s">
        <v>145</v>
      </c>
      <c r="R20" t="s">
        <v>146</v>
      </c>
      <c r="S20" t="b">
        <v>0</v>
      </c>
      <c r="T20" s="1">
        <v>46143</v>
      </c>
      <c r="U20" s="2">
        <f>HYPERLINK("https://sbirkapp.gov.cz/detail/SPPT63GKXQQBYVHK", "https://sbirkapp.gov.cz/detail/SPPT63GKXQQBYVHK")</f>
        <v>0</v>
      </c>
      <c r="V20" t="s">
        <v>147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148</v>
      </c>
      <c r="F21" t="s">
        <v>129</v>
      </c>
      <c r="G21" t="s">
        <v>149</v>
      </c>
      <c r="H21" s="1">
        <v>44811</v>
      </c>
      <c r="I21" s="1">
        <v>44818.65207790621</v>
      </c>
      <c r="J21" t="s">
        <v>150</v>
      </c>
      <c r="K21" t="s">
        <v>31</v>
      </c>
      <c r="M21" t="s">
        <v>151</v>
      </c>
      <c r="N21" t="s">
        <v>152</v>
      </c>
      <c r="S21" t="b">
        <v>1</v>
      </c>
      <c r="U21" s="2">
        <f>HYPERLINK("https://sbirkapp.gov.cz/detail/SPPUIHKFSQPGSAJ4", "https://sbirkapp.gov.cz/detail/SPPUIHKFSQPGSAJ4")</f>
        <v>0</v>
      </c>
      <c r="V21" t="s">
        <v>153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154</v>
      </c>
      <c r="F22" t="s">
        <v>28</v>
      </c>
      <c r="G22" t="s">
        <v>113</v>
      </c>
      <c r="H22" s="1">
        <v>44707</v>
      </c>
      <c r="I22" s="1">
        <v>44711.70308354881</v>
      </c>
      <c r="J22" t="s">
        <v>155</v>
      </c>
      <c r="K22" t="s">
        <v>31</v>
      </c>
      <c r="M22" t="s">
        <v>114</v>
      </c>
      <c r="N22" t="s">
        <v>115</v>
      </c>
      <c r="P22" t="s">
        <v>156</v>
      </c>
      <c r="R22" t="s">
        <v>157</v>
      </c>
      <c r="S22" t="b">
        <v>0</v>
      </c>
      <c r="T22" s="1">
        <v>45292</v>
      </c>
      <c r="U22" s="2">
        <f>HYPERLINK("https://sbirkapp.gov.cz/detail/SPPVBG7ILKDVO4OW", "https://sbirkapp.gov.cz/detail/SPPVBG7ILKDVO4OW")</f>
        <v>0</v>
      </c>
      <c r="V22" t="s">
        <v>158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159</v>
      </c>
      <c r="F23" t="s">
        <v>28</v>
      </c>
      <c r="G23" t="s">
        <v>44</v>
      </c>
      <c r="H23" s="1">
        <v>44707</v>
      </c>
      <c r="I23" s="1">
        <v>44711.6438793083</v>
      </c>
      <c r="J23" t="s">
        <v>160</v>
      </c>
      <c r="K23" t="s">
        <v>31</v>
      </c>
      <c r="M23" t="s">
        <v>45</v>
      </c>
      <c r="N23" t="s">
        <v>46</v>
      </c>
      <c r="P23" t="s">
        <v>161</v>
      </c>
      <c r="R23" t="s">
        <v>91</v>
      </c>
      <c r="S23" t="b">
        <v>0</v>
      </c>
      <c r="T23" s="1">
        <v>45079</v>
      </c>
      <c r="U23" s="2">
        <f>HYPERLINK("https://sbirkapp.gov.cz/detail/SPPTSNTXOP76SA4E", "https://sbirkapp.gov.cz/detail/SPPTSNTXOP76SA4E")</f>
        <v>0</v>
      </c>
      <c r="V23" t="s">
        <v>162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129</v>
      </c>
      <c r="G24" t="s">
        <v>164</v>
      </c>
      <c r="H24" s="1">
        <v>44699</v>
      </c>
      <c r="I24" s="1">
        <v>44704.6268787245</v>
      </c>
      <c r="J24" t="s">
        <v>165</v>
      </c>
      <c r="K24" t="s">
        <v>31</v>
      </c>
      <c r="M24" t="s">
        <v>166</v>
      </c>
      <c r="N24" t="s">
        <v>167</v>
      </c>
      <c r="S24" t="b">
        <v>1</v>
      </c>
      <c r="U24" s="2">
        <f>HYPERLINK("https://sbirkapp.gov.cz/detail/SPPUGXTE7GTAPE7M", "https://sbirkapp.gov.cz/detail/SPPUGXTE7GTAPE7M")</f>
        <v>0</v>
      </c>
      <c r="V24" t="s">
        <v>168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169</v>
      </c>
      <c r="F25" t="s">
        <v>129</v>
      </c>
      <c r="G25" t="s">
        <v>170</v>
      </c>
      <c r="H25" s="1">
        <v>38399</v>
      </c>
      <c r="I25" s="1">
        <v>44693.58490220471</v>
      </c>
      <c r="J25" t="s">
        <v>171</v>
      </c>
      <c r="K25" t="s">
        <v>172</v>
      </c>
      <c r="L25" s="1">
        <v>38399</v>
      </c>
      <c r="M25" t="s">
        <v>173</v>
      </c>
      <c r="N25" t="s">
        <v>174</v>
      </c>
      <c r="S25" t="b">
        <v>1</v>
      </c>
      <c r="U25" s="2">
        <f>HYPERLINK("https://sbirkapp.gov.cz/detail/SPPGQMKTNNRQMU6K", "https://sbirkapp.gov.cz/detail/SPPGQMKTNNRQMU6K")</f>
        <v>0</v>
      </c>
      <c r="V25" t="s">
        <v>175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176</v>
      </c>
      <c r="F26" t="s">
        <v>129</v>
      </c>
      <c r="G26" t="s">
        <v>177</v>
      </c>
      <c r="H26" s="1">
        <v>42398</v>
      </c>
      <c r="I26" s="1">
        <v>44693.57805687639</v>
      </c>
      <c r="J26" t="s">
        <v>178</v>
      </c>
      <c r="K26" t="s">
        <v>172</v>
      </c>
      <c r="L26" s="1">
        <v>42398</v>
      </c>
      <c r="M26" t="s">
        <v>179</v>
      </c>
      <c r="N26" t="s">
        <v>180</v>
      </c>
      <c r="S26" t="b">
        <v>1</v>
      </c>
      <c r="U26" s="2">
        <f>HYPERLINK("https://sbirkapp.gov.cz/detail/SPPFN2JFIA3GZN3K", "https://sbirkapp.gov.cz/detail/SPPFN2JFIA3GZN3K")</f>
        <v>0</v>
      </c>
      <c r="V26" t="s">
        <v>181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182</v>
      </c>
      <c r="F27" t="s">
        <v>129</v>
      </c>
      <c r="G27" t="s">
        <v>183</v>
      </c>
      <c r="H27" s="1">
        <v>44531</v>
      </c>
      <c r="I27" s="1">
        <v>44693.57491454636</v>
      </c>
      <c r="J27" t="s">
        <v>184</v>
      </c>
      <c r="K27" t="s">
        <v>172</v>
      </c>
      <c r="L27" s="1">
        <v>44531</v>
      </c>
      <c r="M27" t="s">
        <v>185</v>
      </c>
      <c r="N27" t="s">
        <v>186</v>
      </c>
      <c r="S27" t="b">
        <v>1</v>
      </c>
      <c r="U27" s="2">
        <f>HYPERLINK("https://sbirkapp.gov.cz/detail/SPPDBXWYQXZ25PE6", "https://sbirkapp.gov.cz/detail/SPPDBXWYQXZ25PE6")</f>
        <v>0</v>
      </c>
      <c r="V27" t="s">
        <v>187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188</v>
      </c>
      <c r="F28" t="s">
        <v>28</v>
      </c>
      <c r="G28" t="s">
        <v>189</v>
      </c>
      <c r="H28" s="1">
        <v>33620</v>
      </c>
      <c r="I28" s="1">
        <v>44662.41880182464</v>
      </c>
      <c r="J28" t="s">
        <v>190</v>
      </c>
      <c r="K28" t="s">
        <v>172</v>
      </c>
      <c r="L28" s="1">
        <v>33620</v>
      </c>
      <c r="M28" t="s">
        <v>191</v>
      </c>
      <c r="N28" t="s">
        <v>192</v>
      </c>
      <c r="S28" t="b">
        <v>1</v>
      </c>
      <c r="U28" s="2">
        <f>HYPERLINK("https://sbirkapp.gov.cz/detail/SPPCEBUFH4AYNQJU", "https://sbirkapp.gov.cz/detail/SPPCEBUFH4AYNQJU")</f>
        <v>0</v>
      </c>
      <c r="V28" t="s">
        <v>193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194</v>
      </c>
      <c r="F29" t="s">
        <v>28</v>
      </c>
      <c r="G29" t="s">
        <v>195</v>
      </c>
      <c r="H29" s="1">
        <v>44609</v>
      </c>
      <c r="I29" s="1">
        <v>44616.35198009207</v>
      </c>
      <c r="J29" t="s">
        <v>196</v>
      </c>
      <c r="K29" t="s">
        <v>31</v>
      </c>
      <c r="M29" t="s">
        <v>166</v>
      </c>
      <c r="N29" t="s">
        <v>197</v>
      </c>
      <c r="S29" t="b">
        <v>1</v>
      </c>
      <c r="U29" s="2">
        <f>HYPERLINK("https://sbirkapp.gov.cz/detail/SPP2KGODTV2OMFRU", "https://sbirkapp.gov.cz/detail/SPP2KGODTV2OMFRU")</f>
        <v>0</v>
      </c>
      <c r="V29" t="s">
        <v>198</v>
      </c>
      <c r="W29">
        <v>3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199</v>
      </c>
      <c r="F30" t="s">
        <v>28</v>
      </c>
      <c r="G30" t="s">
        <v>200</v>
      </c>
      <c r="H30" s="1">
        <v>38671</v>
      </c>
      <c r="I30" s="1">
        <v>44607.44577321904</v>
      </c>
      <c r="J30" t="s">
        <v>201</v>
      </c>
      <c r="K30" t="s">
        <v>172</v>
      </c>
      <c r="L30" s="1">
        <v>38671</v>
      </c>
      <c r="M30" t="s">
        <v>202</v>
      </c>
      <c r="N30" t="s">
        <v>203</v>
      </c>
      <c r="S30" t="b">
        <v>1</v>
      </c>
      <c r="U30" s="2">
        <f>HYPERLINK("https://sbirkapp.gov.cz/detail/SPPMT4ILWN43RALS", "https://sbirkapp.gov.cz/detail/SPPMT4ILWN43RALS")</f>
        <v>0</v>
      </c>
      <c r="V30" t="s">
        <v>204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205</v>
      </c>
      <c r="F31" t="s">
        <v>28</v>
      </c>
      <c r="G31" t="s">
        <v>50</v>
      </c>
      <c r="H31" s="1">
        <v>42339</v>
      </c>
      <c r="I31" s="1">
        <v>44602.60202766368</v>
      </c>
      <c r="J31" t="s">
        <v>206</v>
      </c>
      <c r="K31" t="s">
        <v>172</v>
      </c>
      <c r="L31" s="1">
        <v>42339</v>
      </c>
      <c r="M31" t="s">
        <v>52</v>
      </c>
      <c r="N31" t="s">
        <v>53</v>
      </c>
      <c r="R31" t="s">
        <v>207</v>
      </c>
      <c r="S31" t="b">
        <v>0</v>
      </c>
      <c r="T31" s="1">
        <v>46116</v>
      </c>
      <c r="U31" s="2">
        <f>HYPERLINK("https://sbirkapp.gov.cz/detail/SPPH76IXWK4L643Q", "https://sbirkapp.gov.cz/detail/SPPH76IXWK4L643Q")</f>
        <v>0</v>
      </c>
      <c r="V31" t="s">
        <v>208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209</v>
      </c>
      <c r="F32" t="s">
        <v>28</v>
      </c>
      <c r="G32" t="s">
        <v>113</v>
      </c>
      <c r="H32" s="1">
        <v>42272</v>
      </c>
      <c r="I32" s="1">
        <v>44602.45787036397</v>
      </c>
      <c r="J32" t="s">
        <v>210</v>
      </c>
      <c r="K32" t="s">
        <v>172</v>
      </c>
      <c r="L32" s="1">
        <v>42272</v>
      </c>
      <c r="M32" t="s">
        <v>211</v>
      </c>
      <c r="N32" t="s">
        <v>212</v>
      </c>
      <c r="R32" t="s">
        <v>116</v>
      </c>
      <c r="S32" t="b">
        <v>0</v>
      </c>
      <c r="T32" s="1">
        <v>44927</v>
      </c>
      <c r="U32" s="2">
        <f>HYPERLINK("https://sbirkapp.gov.cz/detail/SPP5GTWBFMRRGENY", "https://sbirkapp.gov.cz/detail/SPP5GTWBFMRRGENY")</f>
        <v>0</v>
      </c>
      <c r="V32" t="s">
        <v>213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214</v>
      </c>
      <c r="F33" t="s">
        <v>28</v>
      </c>
      <c r="G33" t="s">
        <v>64</v>
      </c>
      <c r="H33" s="1">
        <v>42649</v>
      </c>
      <c r="I33" s="1">
        <v>44602.45154192494</v>
      </c>
      <c r="J33" t="s">
        <v>215</v>
      </c>
      <c r="K33" t="s">
        <v>172</v>
      </c>
      <c r="L33" s="1">
        <v>42649</v>
      </c>
      <c r="M33" t="s">
        <v>66</v>
      </c>
      <c r="N33" t="s">
        <v>67</v>
      </c>
      <c r="R33" t="s">
        <v>68</v>
      </c>
      <c r="S33" t="b">
        <v>0</v>
      </c>
      <c r="T33" s="1">
        <v>44958</v>
      </c>
      <c r="U33" s="2">
        <f>HYPERLINK("https://sbirkapp.gov.cz/detail/SPPMM2CHBOBTYOVW", "https://sbirkapp.gov.cz/detail/SPPMM2CHBOBTYOVW")</f>
        <v>0</v>
      </c>
      <c r="V33" t="s">
        <v>216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217</v>
      </c>
      <c r="F34" t="s">
        <v>28</v>
      </c>
      <c r="G34" t="s">
        <v>37</v>
      </c>
      <c r="H34" s="1">
        <v>43186</v>
      </c>
      <c r="I34" s="1">
        <v>44602.44735041218</v>
      </c>
      <c r="J34" t="s">
        <v>218</v>
      </c>
      <c r="K34" t="s">
        <v>172</v>
      </c>
      <c r="L34" s="1">
        <v>43186</v>
      </c>
      <c r="M34" t="s">
        <v>219</v>
      </c>
      <c r="N34" t="s">
        <v>220</v>
      </c>
      <c r="R34" t="s">
        <v>41</v>
      </c>
      <c r="S34" t="b">
        <v>0</v>
      </c>
      <c r="T34" s="1">
        <v>44841</v>
      </c>
      <c r="U34" s="2">
        <f>HYPERLINK("https://sbirkapp.gov.cz/detail/SPPGV2HUNF6B2D2S", "https://sbirkapp.gov.cz/detail/SPPGV2HUNF6B2D2S")</f>
        <v>0</v>
      </c>
      <c r="V34" t="s">
        <v>221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222</v>
      </c>
      <c r="F35" t="s">
        <v>28</v>
      </c>
      <c r="G35" t="s">
        <v>223</v>
      </c>
      <c r="H35" s="1">
        <v>43594</v>
      </c>
      <c r="I35" s="1">
        <v>44602.44262385128</v>
      </c>
      <c r="J35" t="s">
        <v>224</v>
      </c>
      <c r="K35" t="s">
        <v>172</v>
      </c>
      <c r="L35" s="1">
        <v>43594</v>
      </c>
      <c r="M35" t="s">
        <v>225</v>
      </c>
      <c r="N35" t="s">
        <v>226</v>
      </c>
      <c r="S35" t="b">
        <v>1</v>
      </c>
      <c r="U35" s="2">
        <f>HYPERLINK("https://sbirkapp.gov.cz/detail/SPP6FOBHQOK2JX5O", "https://sbirkapp.gov.cz/detail/SPP6FOBHQOK2JX5O")</f>
        <v>0</v>
      </c>
      <c r="V35" t="s">
        <v>227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228</v>
      </c>
      <c r="F36" t="s">
        <v>28</v>
      </c>
      <c r="G36" t="s">
        <v>229</v>
      </c>
      <c r="H36" s="1">
        <v>43787</v>
      </c>
      <c r="I36" s="1">
        <v>44602.40804807451</v>
      </c>
      <c r="J36" t="s">
        <v>230</v>
      </c>
      <c r="K36" t="s">
        <v>172</v>
      </c>
      <c r="L36" s="1">
        <v>43787</v>
      </c>
      <c r="M36" t="s">
        <v>73</v>
      </c>
      <c r="N36" t="s">
        <v>74</v>
      </c>
      <c r="R36" t="s">
        <v>75</v>
      </c>
      <c r="S36" t="b">
        <v>0</v>
      </c>
      <c r="T36" s="1">
        <v>45087</v>
      </c>
      <c r="U36" s="2">
        <f>HYPERLINK("https://sbirkapp.gov.cz/detail/SPPF4SJFW2D43HO2", "https://sbirkapp.gov.cz/detail/SPPF4SJFW2D43HO2")</f>
        <v>0</v>
      </c>
      <c r="V36" t="s">
        <v>231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28</v>
      </c>
      <c r="G37" t="s">
        <v>233</v>
      </c>
      <c r="H37" s="1">
        <v>43818</v>
      </c>
      <c r="I37" s="1">
        <v>44602.40383299004</v>
      </c>
      <c r="J37" t="s">
        <v>234</v>
      </c>
      <c r="K37" t="s">
        <v>172</v>
      </c>
      <c r="L37" s="1">
        <v>43818</v>
      </c>
      <c r="M37" t="s">
        <v>235</v>
      </c>
      <c r="N37" t="s">
        <v>236</v>
      </c>
      <c r="S37" t="b">
        <v>1</v>
      </c>
      <c r="U37" s="2">
        <f>HYPERLINK("https://sbirkapp.gov.cz/detail/SPP7OVX6WHSRA3AQ", "https://sbirkapp.gov.cz/detail/SPP7OVX6WHSRA3AQ")</f>
        <v>0</v>
      </c>
      <c r="V37" t="s">
        <v>237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238</v>
      </c>
      <c r="F38" t="s">
        <v>28</v>
      </c>
      <c r="G38" t="s">
        <v>239</v>
      </c>
      <c r="H38" s="1">
        <v>43889</v>
      </c>
      <c r="I38" s="1">
        <v>44601.64557078447</v>
      </c>
      <c r="J38" t="s">
        <v>240</v>
      </c>
      <c r="K38" t="s">
        <v>172</v>
      </c>
      <c r="L38" s="1">
        <v>43889</v>
      </c>
      <c r="M38" t="s">
        <v>101</v>
      </c>
      <c r="N38" t="s">
        <v>102</v>
      </c>
      <c r="R38" t="s">
        <v>241</v>
      </c>
      <c r="S38" t="b">
        <v>0</v>
      </c>
      <c r="T38" s="1">
        <v>45240</v>
      </c>
      <c r="U38" s="2">
        <f>HYPERLINK("https://sbirkapp.gov.cz/detail/SPPWOISYZXXXYSQM", "https://sbirkapp.gov.cz/detail/SPPWOISYZXXXYSQM")</f>
        <v>0</v>
      </c>
      <c r="V38" t="s">
        <v>242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243</v>
      </c>
      <c r="F39" t="s">
        <v>28</v>
      </c>
      <c r="G39" t="s">
        <v>44</v>
      </c>
      <c r="H39" s="1">
        <v>44323</v>
      </c>
      <c r="I39" s="1">
        <v>44601.6303854348</v>
      </c>
      <c r="J39" t="s">
        <v>244</v>
      </c>
      <c r="K39" t="s">
        <v>172</v>
      </c>
      <c r="L39" s="1">
        <v>44323</v>
      </c>
      <c r="M39" t="s">
        <v>45</v>
      </c>
      <c r="N39" t="s">
        <v>46</v>
      </c>
      <c r="R39" t="s">
        <v>126</v>
      </c>
      <c r="S39" t="b">
        <v>0</v>
      </c>
      <c r="T39" s="1">
        <v>44726</v>
      </c>
      <c r="U39" s="2">
        <f>HYPERLINK("https://sbirkapp.gov.cz/detail/SPPYBAUSHS5EMR6W", "https://sbirkapp.gov.cz/detail/SPPYBAUSHS5EMR6W")</f>
        <v>0</v>
      </c>
      <c r="V39" t="s">
        <v>245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246</v>
      </c>
      <c r="F40" t="s">
        <v>28</v>
      </c>
      <c r="G40" t="s">
        <v>247</v>
      </c>
      <c r="H40" s="1">
        <v>44476</v>
      </c>
      <c r="I40" s="1">
        <v>44601.61674562058</v>
      </c>
      <c r="J40" t="s">
        <v>248</v>
      </c>
      <c r="K40" t="s">
        <v>172</v>
      </c>
      <c r="L40" s="1">
        <v>44476</v>
      </c>
      <c r="M40" t="s">
        <v>59</v>
      </c>
      <c r="N40" t="s">
        <v>60</v>
      </c>
      <c r="R40" t="s">
        <v>61</v>
      </c>
      <c r="S40" t="b">
        <v>0</v>
      </c>
      <c r="T40" s="1">
        <v>45293</v>
      </c>
      <c r="U40" s="2">
        <f>HYPERLINK("https://sbirkapp.gov.cz/detail/SPPQ7UODO43LEYQG", "https://sbirkapp.gov.cz/detail/SPPQ7UODO43LEYQG")</f>
        <v>0</v>
      </c>
      <c r="V40" t="s">
        <v>249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250</v>
      </c>
      <c r="F41" t="s">
        <v>28</v>
      </c>
      <c r="G41" t="s">
        <v>251</v>
      </c>
      <c r="H41" s="1">
        <v>44454</v>
      </c>
      <c r="I41" s="1">
        <v>44601.60779467459</v>
      </c>
      <c r="J41" t="s">
        <v>252</v>
      </c>
      <c r="K41" t="s">
        <v>172</v>
      </c>
      <c r="L41" s="1">
        <v>44454</v>
      </c>
      <c r="M41" t="s">
        <v>32</v>
      </c>
      <c r="N41" t="s">
        <v>33</v>
      </c>
      <c r="R41" t="s">
        <v>253</v>
      </c>
      <c r="S41" t="b">
        <v>0</v>
      </c>
      <c r="T41" s="1">
        <v>46151</v>
      </c>
      <c r="U41" s="2">
        <f>HYPERLINK("https://sbirkapp.gov.cz/detail/SPPNXGKJRPGOJJXW", "https://sbirkapp.gov.cz/detail/SPPNXGKJRPGOJJXW")</f>
        <v>0</v>
      </c>
      <c r="V41" t="s">
        <v>254</v>
      </c>
      <c r="W41">
        <v>2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255</v>
      </c>
      <c r="F42" t="s">
        <v>28</v>
      </c>
      <c r="G42" t="s">
        <v>256</v>
      </c>
      <c r="H42" s="1">
        <v>44475</v>
      </c>
      <c r="I42" s="1">
        <v>44601.60517248178</v>
      </c>
      <c r="J42" t="s">
        <v>257</v>
      </c>
      <c r="K42" t="s">
        <v>172</v>
      </c>
      <c r="L42" s="1">
        <v>44475</v>
      </c>
      <c r="M42" t="s">
        <v>108</v>
      </c>
      <c r="N42" t="s">
        <v>109</v>
      </c>
      <c r="R42" t="s">
        <v>258</v>
      </c>
      <c r="S42" t="b">
        <v>0</v>
      </c>
      <c r="T42" s="1">
        <v>45292</v>
      </c>
      <c r="U42" s="2">
        <f>HYPERLINK("https://sbirkapp.gov.cz/detail/SPPYKW7NN6KTCZEK", "https://sbirkapp.gov.cz/detail/SPPYKW7NN6KTCZEK")</f>
        <v>0</v>
      </c>
      <c r="V42" t="s">
        <v>259</v>
      </c>
      <c r="W4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2026-06-27T05:56:12Z</dcterms:created>
  <dcterms:modified xsi:type="dcterms:W3CDTF">2026-06-27T05:56:12Z</dcterms:modified>
</cp:coreProperties>
</file>