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<sst xmlns="http://schemas.openxmlformats.org/spreadsheetml/2006/main" count="752" uniqueCount="290">
  <si>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</si>
  <si>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</si>
  <si>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</si>
  <si>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</si>
  <si>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</si>
  <si>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</si>
  <si>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</si>
  <si>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</si>
  <si>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</si>
  <si>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</si>
  <si>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</si>
  <si>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</si>
  <si>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</si>
  <si>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</si>
  <si>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</si>
  <si>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</si>
  <si>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</si>
  <si>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</si>
  <si>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</si>
  <si>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</si>
  <si>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</si>
  <si>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</si>
  <si>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</si>
  <si>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Kladno</t>
  </si>
  <si>
    <t>00234516</t>
  </si>
  <si>
    <t>dyubpcm</t>
  </si>
  <si>
    <t>Středočeský kraj</t>
  </si>
  <si>
    <t>1/2026</t>
  </si>
  <si>
    <t>Obecně závazná vyhláška</t>
  </si>
  <si>
    <t>O nočním klidu</t>
  </si>
  <si>
    <t>2026-04-01</t>
  </si>
  <si>
    <t>Běžný</t>
  </si>
  <si>
    <t>noční klid</t>
  </si>
  <si>
    <t>zákon č. 251/2016 Sb., o některých přestupcích - § 5 odst. 7</t>
  </si>
  <si>
    <t>1/2025: O nočním klidu</t>
  </si>
  <si>
    <t>1665270436</t>
  </si>
  <si>
    <t>5/2025</t>
  </si>
  <si>
    <t>O místním poplatku za užívání veřejného prostranství</t>
  </si>
  <si>
    <t>2025-12-30</t>
  </si>
  <si>
    <t>místní poplatek za užívání veřejného prostranství</t>
  </si>
  <si>
    <t>zákon č. 565/1990 Sb., o místních poplatcích - § 14 - za užívání veřejného prostranství</t>
  </si>
  <si>
    <t>5/2024: O místním poplatku za užívání veřejného prostranství</t>
  </si>
  <si>
    <t>1621465857</t>
  </si>
  <si>
    <t>4/2025</t>
  </si>
  <si>
    <t>O zabezpečení místních záležitostí veřejného pořádku na veřejných prostranstvích, kterou se reguluje používání zábavní pyrotechniky a lampionů stěstí</t>
  </si>
  <si>
    <t>2025-12-15</t>
  </si>
  <si>
    <t>veřejný pořádek - hlučné činnosti</t>
  </si>
  <si>
    <t>zákon č. 128/2000 Sb., o obcích - § 10 písm. a) - hlučné činnosti</t>
  </si>
  <si>
    <t>9/2023: O zabezpečení místních záležitostí veřejného pořádku na veřejných prostranstvích, kterou se reguluje používání zábavní pyrotechniky a lampionů štěstí</t>
  </si>
  <si>
    <t>1621461792</t>
  </si>
  <si>
    <t>3/2025</t>
  </si>
  <si>
    <t>O regulaci rušení nočního klidu</t>
  </si>
  <si>
    <t>2025-10-03</t>
  </si>
  <si>
    <t>veřejný pořádek - provozní doba hostinských zařízení</t>
  </si>
  <si>
    <t>zákon č. 128/2000 Sb., o obcích - § 10 písm. a) - provozní doba hostinských zařízení</t>
  </si>
  <si>
    <t>6/2024: O regulaci rušení nočního klidu</t>
  </si>
  <si>
    <t>1578723614</t>
  </si>
  <si>
    <t>2/2025</t>
  </si>
  <si>
    <t>kterou se zrušuje obecně závazná vyhláška č. 15, kterou se určují územní zóny ve městě Kladně pro účel výpočtu daně z nemovitosti, ze dne 6.12.1993</t>
  </si>
  <si>
    <t>2025-07-03</t>
  </si>
  <si>
    <t>zrušovací</t>
  </si>
  <si>
    <t>ústavní zákon č. 1/1993 Sb., Ústava České republiky - čl. 104 odst. 3 - zrušovací OZV</t>
  </si>
  <si>
    <t>15/1993: kterou se určují územní zóny ve městě Kladně pro účel výpočtu daně z nemovitostí</t>
  </si>
  <si>
    <t>1540666468</t>
  </si>
  <si>
    <t>1/2025</t>
  </si>
  <si>
    <t>2025-04-01</t>
  </si>
  <si>
    <t>2/2024: O nočním klidu</t>
  </si>
  <si>
    <t>1/2026: O nočním klidu</t>
  </si>
  <si>
    <t>1495280342</t>
  </si>
  <si>
    <t>2/2015</t>
  </si>
  <si>
    <t>Nařízení</t>
  </si>
  <si>
    <t>tržní řád</t>
  </si>
  <si>
    <t>2015-11-06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</si>
  <si>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</si>
  <si>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</si>
  <si>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</si>
  <si>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1455355108</t>
  </si>
  <si>
    <t>1/2014</t>
  </si>
  <si>
    <t>VÝMAZ</t>
  </si>
  <si>
    <t>-</t>
  </si>
  <si>
    <t>1454586767</t>
  </si>
  <si>
    <t>8/2024</t>
  </si>
  <si>
    <t>o zákazu bivakování a táboření na některých veřejných prostranstvích</t>
  </si>
  <si>
    <t>2025-01-01</t>
  </si>
  <si>
    <t>veřejný pořádek - jiné</t>
  </si>
  <si>
    <t>zákon č. 128/2000 Sb., o obcích - § 10 písm. a) - jiné</t>
  </si>
  <si>
    <t>1453593107</t>
  </si>
  <si>
    <t>60/2021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</si>
  <si>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</si>
  <si>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</si>
  <si>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</si>
  <si>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</si>
  <si>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1452376147</t>
  </si>
  <si>
    <t>43/2018</t>
  </si>
  <si>
    <t>1452370331</t>
  </si>
  <si>
    <t>59/2019</t>
  </si>
  <si>
    <t>kterou se stanovují pravidla pro pohyb psů na veřejném prostranství Statutárního města Kladna a vymezují se prostory pro volné pobíhání psů</t>
  </si>
  <si>
    <t>2019-05-13</t>
  </si>
  <si>
    <t>pohyb psů</t>
  </si>
  <si>
    <t>zákon č. 246/1992 Sb., na ochranu zvířat proti týrání - § 24 odst. 2</t>
  </si>
  <si>
    <t>1452365201</t>
  </si>
  <si>
    <t>57/2020</t>
  </si>
  <si>
    <t>o regulaci provozování hazardních her</t>
  </si>
  <si>
    <t>2021-01-01</t>
  </si>
  <si>
    <t>hazardní hry</t>
  </si>
  <si>
    <t>zákon č. 186/2016 Sb., o hazardních hrách - § 12 odst. 1</t>
  </si>
  <si>
    <t>1452343337</t>
  </si>
  <si>
    <t>57/2018</t>
  </si>
  <si>
    <t>1452338958</t>
  </si>
  <si>
    <t>55/2017</t>
  </si>
  <si>
    <t>O školských obvodech spádových mateřských škol</t>
  </si>
  <si>
    <t>2017-03-16</t>
  </si>
  <si>
    <t>školské obvody - mateřské školy</t>
  </si>
  <si>
    <t>zákon č. 561/2004 Sb., školský zákon - § 179 odst. 3 a § 178 odst. 2 písm. b)</t>
  </si>
  <si>
    <t>1451416888</t>
  </si>
  <si>
    <t>48/2010</t>
  </si>
  <si>
    <t>o způsobu a podmínkách převozu a přechodného uložení zemřelých</t>
  </si>
  <si>
    <t>2010-10-10</t>
  </si>
  <si>
    <t>jiná</t>
  </si>
  <si>
    <t xml:space="preserve">ústavní zákon č. 1/1993 Sb., Ústava České republiky - čl. 104 odst. 3 </t>
  </si>
  <si>
    <t>1451411790</t>
  </si>
  <si>
    <t>41/2019</t>
  </si>
  <si>
    <t>kterou se zakazuje požívání alkoholických nápojů a provozování prostituce za účelem zabezpečení místních záležitostí veřejného pořádku na vymezených veřejných prostranství</t>
  </si>
  <si>
    <t>veřejný pořádek - prostituce; veřejný pořádek - žebrání; veřejný pořádek - konzumace alkoholu</t>
  </si>
  <si>
    <t>zákon č. 128/2000 Sb., o obcích - § 10 písm. a) - prostituce; zákon č. 128/2000 Sb., o obcích - § 10 písm. a) - žebrání; zákon č. 128/2000 Sb., o obcích - § 10 písm. a) - konzumace alkoholu</t>
  </si>
  <si>
    <t>1450781046</t>
  </si>
  <si>
    <t>45/2008</t>
  </si>
  <si>
    <t>1450760764</t>
  </si>
  <si>
    <t>42/2007</t>
  </si>
  <si>
    <t>1450755397</t>
  </si>
  <si>
    <t>41/2007</t>
  </si>
  <si>
    <t>1450752639</t>
  </si>
  <si>
    <t>39/2006</t>
  </si>
  <si>
    <t>Požární řád Statutárního města Kladna</t>
  </si>
  <si>
    <t>2006-03-04</t>
  </si>
  <si>
    <t>požární ochrana - požární řád</t>
  </si>
  <si>
    <t>zákon č. 133/1985 Sb., o požární ochraně - § 29 odst. 1 písm. o) bod 1</t>
  </si>
  <si>
    <t>1449099335</t>
  </si>
  <si>
    <t>15/1993</t>
  </si>
  <si>
    <t>kterou se určují územní zóny ve městě Kladně pro účel výpočtu daně z nemovitostí</t>
  </si>
  <si>
    <t>1994-01-01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</si>
  <si>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</si>
  <si>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</si>
  <si>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2/2025: kterou se zrušuje obecně závazná vyhláška č. 15, kterou se určují územní zóny ve městě Kladně pro účel výpočtu daně z nemovitosti, ze dne 6.12.1993</t>
  </si>
  <si>
    <t>1449085262</t>
  </si>
  <si>
    <t>11/2010</t>
  </si>
  <si>
    <t>O čistotě a pořádku ve městě</t>
  </si>
  <si>
    <t>2011-01-01</t>
  </si>
  <si>
    <t>veřejný pořádek - jiné; veřejný pořádek - údržba a ochrana veřejné zeleně; veřejný pořádek - chov a pohyb zvířat</t>
  </si>
  <si>
    <t>zákon č. 128/2000 Sb., o obcích - § 10 písm. a) - jiné; zákon č. 128/2000 Sb., o obcích - § 10 písm. c) - údržba a ochrana veřejné zeleně; zákon č. 128/2000 Sb., o obcích - § 10 písm. a)  - chov a pohyb zvířat</t>
  </si>
  <si>
    <t>1444904047</t>
  </si>
  <si>
    <t>1444896829</t>
  </si>
  <si>
    <t>6/2016</t>
  </si>
  <si>
    <t>kterou se mění obecně závazná vyhláška č. 6/1998 O zřízení Městské policie Kladno</t>
  </si>
  <si>
    <t>2016-04-27</t>
  </si>
  <si>
    <t>obecní policie</t>
  </si>
  <si>
    <t xml:space="preserve">zákon č. 553/1991 Sb., o obecní policii - § 1 odst. 1 </t>
  </si>
  <si>
    <t>6/1998: O zřízení Městské policie Kladno</t>
  </si>
  <si>
    <t>1444827968</t>
  </si>
  <si>
    <t>6/1998</t>
  </si>
  <si>
    <t>O zřízení Městské policie Kladno</t>
  </si>
  <si>
    <t>1998-02-04</t>
  </si>
  <si>
    <t>6/2016: kterou se mění obecně závazná vyhláška č. 6/1998 O zřízení Městské policie Kladno</t>
  </si>
  <si>
    <t>1444820534</t>
  </si>
  <si>
    <t>6/1995</t>
  </si>
  <si>
    <t>1444817277</t>
  </si>
  <si>
    <t>7/2024</t>
  </si>
  <si>
    <t xml:space="preserve">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</t>
  </si>
  <si>
    <t>2024-10-24</t>
  </si>
  <si>
    <t>ústavní zákon č. 1/1993 Sb., Ústava České republiky - čl. 79 odst. 3 - zrušovací nařízení</t>
  </si>
  <si>
    <t xml:space="preserve">4/2024: kterým se stanovují ceny za nájem hrobových míst, za služby s nájmem spojené a za další hřbitovní práce a služby na pohřebištích ve správě Statutárního města Kladna </t>
  </si>
  <si>
    <t>1423127666</t>
  </si>
  <si>
    <t>6/2024</t>
  </si>
  <si>
    <t>2024-10-03</t>
  </si>
  <si>
    <t>veřejný pořádek - provozní doba hostinských zařízení; veřejný pořádek - jiné</t>
  </si>
  <si>
    <t>zákon č. 128/2000 Sb., o obcích - § 10 písm. a) - provozní doba hostinských zařízení; zákon č. 128/2000 Sb., o obcích - § 10 písm. a) - jiné</t>
  </si>
  <si>
    <t>49/2021: O regulaci rušení nočního klidu</t>
  </si>
  <si>
    <t>3/2025: O regulaci rušení nočního klidu</t>
  </si>
  <si>
    <t>1412586057</t>
  </si>
  <si>
    <t>5/2024</t>
  </si>
  <si>
    <t>6/2023: O místním poplatku za užívání veřejného prostranství</t>
  </si>
  <si>
    <t>5/2025: O místním poplatku za užívání veřejného prostranství</t>
  </si>
  <si>
    <t>1412583937</t>
  </si>
  <si>
    <t>49/2021</t>
  </si>
  <si>
    <t>2021-10-08</t>
  </si>
  <si>
    <t>6/2024: O regulaci rušení nočního klidu; 6/2024: O regulaci rušení nočního klidu; 6/2024: O regulaci rušení nočního klidu</t>
  </si>
  <si>
    <t>1412574419</t>
  </si>
  <si>
    <t>4/2024</t>
  </si>
  <si>
    <t xml:space="preserve">kterým se stanovují ceny za nájem hrobových míst, za služby s nájmem spojené a za další hřbitovní práce a služby na pohřebištích ve správě Statutárního města Kladna </t>
  </si>
  <si>
    <t>2024-08-24</t>
  </si>
  <si>
    <t>regulace cen - stanovení maximálních cen, pokud nejsou stanoveny ministerstvem</t>
  </si>
  <si>
    <t>zákon č. 265/1991 Sb., o působnosti orgánů České republiky v oblasti cen - § 4a odst. 1 písm. a)</t>
  </si>
  <si>
    <t xml:space="preserve">1/2021: kterým se stanovují ceny za nájem hrobových míst, za služby s nájmem spojené a za další hřbitovní práce a služby na pohřebištích ve správě Statutárního města Kladna </t>
  </si>
  <si>
    <t xml:space="preserve">7/2024: 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; 7/2024: Nařízení Statutárního města Kladna, kterým se zrušuje Nařízení Statutárního města Kladna, kterým se stanovují ceny za nájem hrobových míst, za služby s nájmem spojené a za další hřbitovní práce a služby na pohřebištích ve správě Statutárního města Kladna </t>
  </si>
  <si>
    <t>1396576486</t>
  </si>
  <si>
    <t>1/2021</t>
  </si>
  <si>
    <t>1396572120</t>
  </si>
  <si>
    <t>3/2024</t>
  </si>
  <si>
    <t>O zabezpečení místních záležitostí veřejného pořádku, ochraně veřejné zeleně a zlepšení vzhledu města</t>
  </si>
  <si>
    <t>2024-07-03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</si>
  <si>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</si>
  <si>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a) - jiné</t>
  </si>
  <si>
    <t>1373915904</t>
  </si>
  <si>
    <t>2/2024</t>
  </si>
  <si>
    <t>1/2023: Obecně závazná vyhláška Statutárního města Kladna č. 1/2023 "O nočním klidu"</t>
  </si>
  <si>
    <t>1373906184</t>
  </si>
  <si>
    <t>1/2024</t>
  </si>
  <si>
    <t>O školských obvodech spádových základních škol</t>
  </si>
  <si>
    <t>2024-04-05</t>
  </si>
  <si>
    <t>školské obvody - základní školy</t>
  </si>
  <si>
    <t>zákon č. 561/2004 Sb., školský zákon - § 178 odst. 2 písm. b)</t>
  </si>
  <si>
    <t>26/2020: O školských obvodech spádových základních škol</t>
  </si>
  <si>
    <t>1332791638</t>
  </si>
  <si>
    <t>26/2020</t>
  </si>
  <si>
    <t>2020-03-01</t>
  </si>
  <si>
    <t>1/2024: O školských obvodech spádových základních škol</t>
  </si>
  <si>
    <t>1332786202</t>
  </si>
  <si>
    <t>9/2023</t>
  </si>
  <si>
    <t>O zabezpečení místních záležitostí veřejného pořádku na veřejných prostranstvích, kterou se reguluje používání zábavní pyrotechniky a lampionů štěstí</t>
  </si>
  <si>
    <t>2023-12-18</t>
  </si>
  <si>
    <t>veřejný pořádek - pyrotechnika</t>
  </si>
  <si>
    <t>zákon č. 128/2000 Sb., o obcích - § 10 písm. a) - pyrotechnika</t>
  </si>
  <si>
    <t>3/2023: O zabezpečení místních záležitostí veřejného pořádku na veřejných prostranstvích, kterou se reguluje používání zábavní pyrotechniky a lampionů štěstí</t>
  </si>
  <si>
    <t>4/2025: O zabezpečení místních záležitostí veřejného pořádku na veřejných prostranstvích, kterou se reguluje používání zábavní pyrotechniky a lampionů stěstí</t>
  </si>
  <si>
    <t>1287464114</t>
  </si>
  <si>
    <t>8/2023</t>
  </si>
  <si>
    <t>O místním poplatku za povolení k vjezdu s motorovým vozidlem do vybraných míst a částí měst</t>
  </si>
  <si>
    <t>2024-01-01</t>
  </si>
  <si>
    <t>místní poplatek za povolení k vjezdu</t>
  </si>
  <si>
    <t>zákon č. 565/1990 Sb., o místních poplatcích - § 14 - za povolení k vjezdu</t>
  </si>
  <si>
    <t>1287461054</t>
  </si>
  <si>
    <t>7/2023</t>
  </si>
  <si>
    <t>O místním poplatku z pobytu</t>
  </si>
  <si>
    <t>místní poplatek z pobytu</t>
  </si>
  <si>
    <t>zákon č. 565/1990 Sb., o místních poplatcích - § 14 - z pobytu</t>
  </si>
  <si>
    <t>50/2021: O místním poplatku z pobytu</t>
  </si>
  <si>
    <t>1287458376</t>
  </si>
  <si>
    <t>50/2021</t>
  </si>
  <si>
    <t>2021-04-01</t>
  </si>
  <si>
    <t>7/2023: O místním poplatku z pobytu</t>
  </si>
  <si>
    <t>1287456538</t>
  </si>
  <si>
    <t>6/2023</t>
  </si>
  <si>
    <t>1287446789</t>
  </si>
  <si>
    <t>5/2023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</si>
  <si>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</si>
  <si>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</si>
  <si>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</si>
  <si>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1287444334</t>
  </si>
  <si>
    <t>4/2023</t>
  </si>
  <si>
    <t>O místním poplatku ze psů</t>
  </si>
  <si>
    <t>místní poplatek ze psů</t>
  </si>
  <si>
    <t>zákon č. 565/1990 Sb., o místních poplatcích - § 14 - ze psů</t>
  </si>
  <si>
    <t>3/2022: Obecně závazná vyhláška Statutárního města Kladna č. 3/2022 "O místních poplatcích"</t>
  </si>
  <si>
    <t>1287436729</t>
  </si>
  <si>
    <t>3/2023</t>
  </si>
  <si>
    <t>2023-10-05</t>
  </si>
  <si>
    <t>1244023224</t>
  </si>
  <si>
    <t>2/2023</t>
  </si>
  <si>
    <t>Nařízení o stání silničních motorových vozidel na vymezených místních komunikacích ve městě Kladně</t>
  </si>
  <si>
    <t>2023-10-02</t>
  </si>
  <si>
    <t xml:space="preserve">pozemní komunikace - zpoplatnění stání a odstavení </t>
  </si>
  <si>
    <t xml:space="preserve">zákon č. 13/1997 Sb., o pozemních komunikacích - § 23 odst. 1 </t>
  </si>
  <si>
    <t>2/2012: o stání silničních motorových vozidel na vymezených místních komunikacích ve městě Kladně</t>
  </si>
  <si>
    <t>1241662105</t>
  </si>
  <si>
    <t>2/2012</t>
  </si>
  <si>
    <t>o stání silničních motorových vozidel na vymezených místních komunikacích ve městě Kladně</t>
  </si>
  <si>
    <t>2012-05-21</t>
  </si>
  <si>
    <t>2/2023: Nařízení o stání silničních motorových vozidel na vymezených místních komunikacích ve městě Kladně; 2/2023: Nařízení o stání silničních motorových vozidel na vymezených místních komunikacích ve městě Kladně; 2/2023: Nařízení o stání silničních motorových vozidel na vymezených místních komunikacích ve městě Kladně; 2/2023: Nařízení o stání silničních motorových vozidel na vymezených místních komunikacích ve městě Kladně</t>
  </si>
  <si>
    <t>1241655298</t>
  </si>
  <si>
    <t>1/2023</t>
  </si>
  <si>
    <t>Obecně závazná vyhláška Statutárního města Kladna č. 1/2023 "O nočním klidu"</t>
  </si>
  <si>
    <t>2023-04-06</t>
  </si>
  <si>
    <t>1/2022: Obecně závazná vyhláška Statutárního města Kladna č. 01/22  o nočním klidu; 2/2022: Obecně závazná vyhláška Statutárního města Kladna č. 2/22 "O zabezpečení místních záležitostí veřejného pořádku a zlepšení vzhledu města"</t>
  </si>
  <si>
    <t>1163997438</t>
  </si>
  <si>
    <t>3/2022</t>
  </si>
  <si>
    <t>Obecně závazná vyhláška Statutárního města Kladna č. 3/2022 "O místních poplatcích"</t>
  </si>
  <si>
    <t>2023-01-01</t>
  </si>
  <si>
    <t>místní poplatek ze psů; místní poplatek za užívání veřejného prostranství; místní poplatek za povolení k vjezdu</t>
  </si>
  <si>
    <t>zákon č. 565/1990 Sb., o místních poplatcích - § 14 - ze psů; zákon č. 565/1990 Sb., o místních poplatcích - § 14 - za užívání veřejného prostranství; zákon č. 565/1990 Sb., o místních poplatcích - § 14 - za povolení k vjezdu</t>
  </si>
  <si>
    <t>4/2023: O místním poplatku ze psů</t>
  </si>
  <si>
    <t>1103176008</t>
  </si>
  <si>
    <t>2/2022</t>
  </si>
  <si>
    <t>Obecně závazná vyhláška Statutárního města Kladna č. 2/22 "O zabezpečení místních záležitostí veřejného pořádku a zlepšení vzhledu města"</t>
  </si>
  <si>
    <t>2022-06-29</t>
  </si>
  <si>
    <t>1/2023: Obecně závazná vyhláška Statutárního města Kladna č. 1/2023 "O nočním klidu"; 1/2023: Obecně závazná vyhláška Statutárního města Kladna č. 1/2023 "O nočním klidu"</t>
  </si>
  <si>
    <t>1050029925</t>
  </si>
  <si>
    <t>1/2022</t>
  </si>
  <si>
    <t>Obecně závazná vyhláška Statutárního města Kladna č. 01/22  o nočním klidu</t>
  </si>
  <si>
    <t>2022-04-04</t>
  </si>
  <si>
    <t>1015712013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</si>
</sst>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4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46098.4226630478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HYPERLINK("https://sbirkapp.gov.cz/detail/SPPO2YO7FQXNBDHE", "https://sbirkapp.gov.cz/detail/SPPO2YO7FQXNBDHE")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46006.64537729989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HYPERLINK("https://sbirkapp.gov.cz/detail/SPPZMK4QIIGG7Z5I", "https://sbirkapp.gov.cz/detail/SPPZMK4QIIGG7Z5I")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46006</v>
      </c>
      <c r="I4" s="1">
        <v>46006.6406096816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HYPERLINK("https://sbirkapp.gov.cz/detail/SPPIR2OSBRCVYLES", "https://sbirkapp.gov.cz/detail/SPPIR2OSBRCVYLES")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45915</v>
      </c>
      <c r="I5" s="1">
        <v>45916.49101356525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HYPERLINK("https://sbirkapp.gov.cz/detail/SPPZK2NVAY3L3TQQ", "https://sbirkapp.gov.cz/detail/SPPZK2NVAY3L3TQQ")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45824</v>
      </c>
      <c r="I6" s="1">
        <v>45826.60800099515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HYPERLINK("https://sbirkapp.gov.cz/detail/SPPFP6WAVP7FA2V4", "https://sbirkapp.gov.cz/detail/SPPFP6WAVP7FA2V4")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29</v>
      </c>
      <c r="H7" s="1">
        <v>45733</v>
      </c>
      <c r="I7" s="1">
        <v>45733.58674925871</v>
      </c>
      <c r="J7" t="s">
        <v>65</v>
      </c>
      <c r="K7" t="s">
        <v>31</v>
      </c>
      <c r="M7" t="s">
        <v>32</v>
      </c>
      <c r="N7" t="s">
        <v>33</v>
      </c>
      <c r="P7" t="s">
        <v>66</v>
      </c>
      <c r="R7" t="s">
        <v>67</v>
      </c>
      <c r="S7" t="b">
        <v>0</v>
      </c>
      <c r="T7" s="1">
        <v>46113</v>
      </c>
      <c r="U7" s="2">
        <f>HYPERLINK("https://sbirkapp.gov.cz/detail/SPPPXRW66FKUTMAC", "https://sbirkapp.gov.cz/detail/SPPPXRW66FKUTMAC")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70</v>
      </c>
      <c r="G8" t="s">
        <v>71</v>
      </c>
      <c r="H8" s="1">
        <v>42298</v>
      </c>
      <c r="I8" s="1">
        <v>45645.37161610762</v>
      </c>
      <c r="J8" t="s">
        <v>72</v>
      </c>
      <c r="K8" t="s">
        <v>73</v>
      </c>
      <c r="L8" s="1">
        <v>42298</v>
      </c>
      <c r="M8" t="s">
        <v>74</v>
      </c>
      <c r="N8" t="s">
        <v>75</v>
      </c>
      <c r="S8" t="b">
        <v>1</v>
      </c>
      <c r="U8" s="2">
        <f>HYPERLINK("https://sbirkapp.gov.cz/detail/SPPUZJINN4TYHKFI", "https://sbirkapp.gov.cz/detail/SPPUZJINN4TYHKFI")</f>
        <v>0</v>
      </c>
      <c r="V8" t="s">
        <v>76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78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79</v>
      </c>
      <c r="U9" t="s">
        <v>79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45642</v>
      </c>
      <c r="I10" s="1">
        <v>45643.40003052069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HYPERLINK("https://sbirkapp.gov.cz/detail/SPPNV5GDKDET2ECU", "https://sbirkapp.gov.cz/detail/SPPNV5GDKDET2ECU")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44550</v>
      </c>
      <c r="I11" s="1">
        <v>45639.5251886804</v>
      </c>
      <c r="J11" t="s">
        <v>89</v>
      </c>
      <c r="K11" t="s">
        <v>73</v>
      </c>
      <c r="L11" s="1">
        <v>44550</v>
      </c>
      <c r="M11" t="s">
        <v>90</v>
      </c>
      <c r="N11" t="s">
        <v>91</v>
      </c>
      <c r="S11" t="b">
        <v>1</v>
      </c>
      <c r="U11" s="2">
        <f>HYPERLINK("https://sbirkapp.gov.cz/detail/SPPNSHPRCEZMGEQA", "https://sbirkapp.gov.cz/detail/SPPNSHPRCEZMGEQA")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78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79</v>
      </c>
      <c r="R12" t="s">
        <v>79</v>
      </c>
      <c r="S12" t="s">
        <v>79</v>
      </c>
      <c r="T12" t="s">
        <v>79</v>
      </c>
      <c r="U12" t="s">
        <v>79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43580</v>
      </c>
      <c r="I13" s="1">
        <v>45639.51135663858</v>
      </c>
      <c r="J13" t="s">
        <v>97</v>
      </c>
      <c r="K13" t="s">
        <v>73</v>
      </c>
      <c r="L13" s="1">
        <v>43580</v>
      </c>
      <c r="M13" t="s">
        <v>98</v>
      </c>
      <c r="N13" t="s">
        <v>99</v>
      </c>
      <c r="S13" t="b">
        <v>1</v>
      </c>
      <c r="U13" s="2">
        <f>HYPERLINK("https://sbirkapp.gov.cz/detail/SPP24RWIS6P6ZD6Q", "https://sbirkapp.gov.cz/detail/SPP24RWIS6P6ZD6Q")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44180</v>
      </c>
      <c r="I14" s="1">
        <v>45639.49511317361</v>
      </c>
      <c r="J14" t="s">
        <v>103</v>
      </c>
      <c r="K14" t="s">
        <v>73</v>
      </c>
      <c r="L14" s="1">
        <v>44180</v>
      </c>
      <c r="M14" t="s">
        <v>104</v>
      </c>
      <c r="N14" t="s">
        <v>105</v>
      </c>
      <c r="S14" t="b">
        <v>1</v>
      </c>
      <c r="U14" s="2">
        <f>HYPERLINK("https://sbirkapp.gov.cz/detail/SPPCWXTRVFYB6PV4", "https://sbirkapp.gov.cz/detail/SPPCWXTRVFYB6PV4")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78</v>
      </c>
      <c r="G15" t="s">
        <v>79</v>
      </c>
      <c r="H15" t="s">
        <v>79</v>
      </c>
      <c r="I15" t="s">
        <v>79</v>
      </c>
      <c r="J15" t="s">
        <v>79</v>
      </c>
      <c r="K15" t="s">
        <v>79</v>
      </c>
      <c r="L15" t="s">
        <v>79</v>
      </c>
      <c r="M15" t="s">
        <v>79</v>
      </c>
      <c r="N15" t="s">
        <v>79</v>
      </c>
      <c r="O15" t="s">
        <v>79</v>
      </c>
      <c r="P15" t="s">
        <v>79</v>
      </c>
      <c r="Q15" t="s">
        <v>79</v>
      </c>
      <c r="R15" t="s">
        <v>79</v>
      </c>
      <c r="S15" t="s">
        <v>79</v>
      </c>
      <c r="T15" t="s">
        <v>79</v>
      </c>
      <c r="U15" t="s">
        <v>79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42795</v>
      </c>
      <c r="I16" s="1">
        <v>45637.64286310955</v>
      </c>
      <c r="J16" t="s">
        <v>111</v>
      </c>
      <c r="K16" t="s">
        <v>73</v>
      </c>
      <c r="L16" s="1">
        <v>42795</v>
      </c>
      <c r="M16" t="s">
        <v>112</v>
      </c>
      <c r="N16" t="s">
        <v>113</v>
      </c>
      <c r="S16" t="b">
        <v>1</v>
      </c>
      <c r="U16" s="2">
        <f>HYPERLINK("https://sbirkapp.gov.cz/detail/SPPPSFQTSDI4WAPQ", "https://sbirkapp.gov.cz/detail/SPPPSFQTSDI4WAPQ")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40442</v>
      </c>
      <c r="I17" s="1">
        <v>45637.63760982123</v>
      </c>
      <c r="J17" t="s">
        <v>117</v>
      </c>
      <c r="K17" t="s">
        <v>73</v>
      </c>
      <c r="L17" s="1">
        <v>40442</v>
      </c>
      <c r="M17" t="s">
        <v>118</v>
      </c>
      <c r="N17" t="s">
        <v>119</v>
      </c>
      <c r="S17" t="b">
        <v>1</v>
      </c>
      <c r="U17" s="2">
        <f>HYPERLINK("https://sbirkapp.gov.cz/detail/SPPBTGZAZ7SBWZEC", "https://sbirkapp.gov.cz/detail/SPPBTGZAZ7SBWZEC")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43579</v>
      </c>
      <c r="I18" s="1">
        <v>45636.59098413976</v>
      </c>
      <c r="J18" t="s">
        <v>97</v>
      </c>
      <c r="K18" t="s">
        <v>73</v>
      </c>
      <c r="L18" s="1">
        <v>43579</v>
      </c>
      <c r="M18" t="s">
        <v>123</v>
      </c>
      <c r="N18" t="s">
        <v>124</v>
      </c>
      <c r="S18" t="b">
        <v>1</v>
      </c>
      <c r="U18" s="2">
        <f>HYPERLINK("https://sbirkapp.gov.cz/detail/SPPOUINH5RDBNLZC", "https://sbirkapp.gov.cz/detail/SPPOUINH5RDBNLZC")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78</v>
      </c>
      <c r="G19" t="s">
        <v>79</v>
      </c>
      <c r="H19" t="s">
        <v>79</v>
      </c>
      <c r="I19" t="s">
        <v>79</v>
      </c>
      <c r="J19" t="s">
        <v>79</v>
      </c>
      <c r="K19" t="s">
        <v>79</v>
      </c>
      <c r="L19" t="s">
        <v>79</v>
      </c>
      <c r="M19" t="s">
        <v>79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78</v>
      </c>
      <c r="G20" t="s">
        <v>79</v>
      </c>
      <c r="H20" t="s">
        <v>79</v>
      </c>
      <c r="I20" t="s">
        <v>79</v>
      </c>
      <c r="J20" t="s">
        <v>79</v>
      </c>
      <c r="K20" t="s">
        <v>79</v>
      </c>
      <c r="L20" t="s">
        <v>79</v>
      </c>
      <c r="M20" t="s">
        <v>79</v>
      </c>
      <c r="N20" t="s">
        <v>79</v>
      </c>
      <c r="O20" t="s">
        <v>79</v>
      </c>
      <c r="P20" t="s">
        <v>79</v>
      </c>
      <c r="Q20" t="s">
        <v>79</v>
      </c>
      <c r="R20" t="s">
        <v>79</v>
      </c>
      <c r="S20" t="s">
        <v>79</v>
      </c>
      <c r="T20" t="s">
        <v>79</v>
      </c>
      <c r="U20" t="s">
        <v>79</v>
      </c>
      <c r="V20" t="s">
        <v>129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78</v>
      </c>
      <c r="G21" t="s">
        <v>79</v>
      </c>
      <c r="H21" t="s">
        <v>79</v>
      </c>
      <c r="I21" t="s">
        <v>79</v>
      </c>
      <c r="J21" t="s">
        <v>79</v>
      </c>
      <c r="K21" t="s">
        <v>79</v>
      </c>
      <c r="L21" t="s">
        <v>79</v>
      </c>
      <c r="M21" t="s">
        <v>79</v>
      </c>
      <c r="N21" t="s">
        <v>79</v>
      </c>
      <c r="O21" t="s">
        <v>79</v>
      </c>
      <c r="P21" t="s">
        <v>79</v>
      </c>
      <c r="Q21" t="s">
        <v>79</v>
      </c>
      <c r="R21" t="s">
        <v>79</v>
      </c>
      <c r="S21" t="s">
        <v>79</v>
      </c>
      <c r="T21" t="s">
        <v>79</v>
      </c>
      <c r="U21" t="s">
        <v>79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38780</v>
      </c>
      <c r="I22" s="1">
        <v>45632.35613794699</v>
      </c>
      <c r="J22" t="s">
        <v>134</v>
      </c>
      <c r="K22" t="s">
        <v>73</v>
      </c>
      <c r="L22" s="1">
        <v>38780</v>
      </c>
      <c r="M22" t="s">
        <v>135</v>
      </c>
      <c r="N22" t="s">
        <v>136</v>
      </c>
      <c r="S22" t="b">
        <v>1</v>
      </c>
      <c r="U22" s="2">
        <f>HYPERLINK("https://sbirkapp.gov.cz/detail/SPPGVFWZHFDZ3R7S", "https://sbirkapp.gov.cz/detail/SPPGVFWZHFDZ3R7S")</f>
        <v>0</v>
      </c>
      <c r="V22" t="s">
        <v>137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138</v>
      </c>
      <c r="F23" t="s">
        <v>28</v>
      </c>
      <c r="G23" t="s">
        <v>139</v>
      </c>
      <c r="H23" s="1">
        <v>34309</v>
      </c>
      <c r="I23" s="1">
        <v>45632.33809590057</v>
      </c>
      <c r="J23" t="s">
        <v>140</v>
      </c>
      <c r="K23" t="s">
        <v>73</v>
      </c>
      <c r="L23" s="1">
        <v>34309</v>
      </c>
      <c r="M23" t="s">
        <v>141</v>
      </c>
      <c r="N23" t="s">
        <v>142</v>
      </c>
      <c r="R23" t="s">
        <v>143</v>
      </c>
      <c r="S23" t="b">
        <v>0</v>
      </c>
      <c r="T23" s="1">
        <v>45841</v>
      </c>
      <c r="U23" s="2">
        <f>HYPERLINK("https://sbirkapp.gov.cz/detail/SPPUNT2O5P3ORYIW", "https://sbirkapp.gov.cz/detail/SPPUNT2O5P3ORYIW")</f>
        <v>0</v>
      </c>
      <c r="V23" t="s">
        <v>144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145</v>
      </c>
      <c r="F24" t="s">
        <v>28</v>
      </c>
      <c r="G24" t="s">
        <v>146</v>
      </c>
      <c r="H24" s="1">
        <v>40533</v>
      </c>
      <c r="I24" s="1">
        <v>45623.56842233017</v>
      </c>
      <c r="J24" t="s">
        <v>147</v>
      </c>
      <c r="K24" t="s">
        <v>73</v>
      </c>
      <c r="L24" s="1">
        <v>40533</v>
      </c>
      <c r="M24" t="s">
        <v>148</v>
      </c>
      <c r="N24" t="s">
        <v>149</v>
      </c>
      <c r="S24" t="b">
        <v>1</v>
      </c>
      <c r="U24" s="2">
        <f>HYPERLINK("https://sbirkapp.gov.cz/detail/SPPCQYKR5DDYUZ6E", "https://sbirkapp.gov.cz/detail/SPPCQYKR5DDYUZ6E")</f>
        <v>0</v>
      </c>
      <c r="V24" t="s">
        <v>150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145</v>
      </c>
      <c r="F25" t="s">
        <v>78</v>
      </c>
      <c r="G25" t="s">
        <v>79</v>
      </c>
      <c r="H25" t="s">
        <v>79</v>
      </c>
      <c r="I25" t="s">
        <v>79</v>
      </c>
      <c r="J25" t="s">
        <v>79</v>
      </c>
      <c r="K25" t="s">
        <v>79</v>
      </c>
      <c r="L25" t="s">
        <v>79</v>
      </c>
      <c r="M25" t="s">
        <v>79</v>
      </c>
      <c r="N25" t="s">
        <v>79</v>
      </c>
      <c r="O25" t="s">
        <v>79</v>
      </c>
      <c r="P25" t="s">
        <v>79</v>
      </c>
      <c r="Q25" t="s">
        <v>79</v>
      </c>
      <c r="R25" t="s">
        <v>79</v>
      </c>
      <c r="S25" t="s">
        <v>79</v>
      </c>
      <c r="T25" t="s">
        <v>79</v>
      </c>
      <c r="U25" t="s">
        <v>79</v>
      </c>
      <c r="V25" t="s">
        <v>151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152</v>
      </c>
      <c r="F26" t="s">
        <v>28</v>
      </c>
      <c r="G26" t="s">
        <v>153</v>
      </c>
      <c r="H26" s="1">
        <v>42487</v>
      </c>
      <c r="I26" s="1">
        <v>45623.48072851371</v>
      </c>
      <c r="J26" t="s">
        <v>154</v>
      </c>
      <c r="K26" t="s">
        <v>73</v>
      </c>
      <c r="L26" s="1">
        <v>42487</v>
      </c>
      <c r="M26" t="s">
        <v>155</v>
      </c>
      <c r="N26" t="s">
        <v>156</v>
      </c>
      <c r="O26" t="s">
        <v>157</v>
      </c>
      <c r="S26" t="b">
        <v>1</v>
      </c>
      <c r="U26" s="2">
        <f>HYPERLINK("https://sbirkapp.gov.cz/detail/SPPEBMFPREUJEFUG", "https://sbirkapp.gov.cz/detail/SPPEBMFPREUJEFUG")</f>
        <v>0</v>
      </c>
      <c r="V26" t="s">
        <v>158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159</v>
      </c>
      <c r="F27" t="s">
        <v>28</v>
      </c>
      <c r="G27" t="s">
        <v>160</v>
      </c>
      <c r="H27" s="1">
        <v>35829</v>
      </c>
      <c r="I27" s="1">
        <v>45623.47230872056</v>
      </c>
      <c r="J27" t="s">
        <v>161</v>
      </c>
      <c r="K27" t="s">
        <v>73</v>
      </c>
      <c r="L27" s="1">
        <v>35829</v>
      </c>
      <c r="M27" t="s">
        <v>155</v>
      </c>
      <c r="N27" t="s">
        <v>156</v>
      </c>
      <c r="Q27" t="s">
        <v>162</v>
      </c>
      <c r="S27" t="b">
        <v>1</v>
      </c>
      <c r="U27" s="2">
        <f>HYPERLINK("https://sbirkapp.gov.cz/detail/SPPGBTIXMP75RFKI", "https://sbirkapp.gov.cz/detail/SPPGBTIXMP75RFKI")</f>
        <v>0</v>
      </c>
      <c r="V27" t="s">
        <v>163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164</v>
      </c>
      <c r="F28" t="s">
        <v>78</v>
      </c>
      <c r="G28" t="s">
        <v>79</v>
      </c>
      <c r="H28" t="s">
        <v>79</v>
      </c>
      <c r="I28" t="s">
        <v>79</v>
      </c>
      <c r="J28" t="s">
        <v>79</v>
      </c>
      <c r="K28" t="s">
        <v>79</v>
      </c>
      <c r="L28" t="s">
        <v>79</v>
      </c>
      <c r="M28" t="s">
        <v>79</v>
      </c>
      <c r="N28" t="s">
        <v>79</v>
      </c>
      <c r="O28" t="s">
        <v>79</v>
      </c>
      <c r="P28" t="s">
        <v>79</v>
      </c>
      <c r="Q28" t="s">
        <v>79</v>
      </c>
      <c r="R28" t="s">
        <v>79</v>
      </c>
      <c r="S28" t="s">
        <v>79</v>
      </c>
      <c r="T28" t="s">
        <v>79</v>
      </c>
      <c r="U28" t="s">
        <v>79</v>
      </c>
      <c r="V28" t="s">
        <v>165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166</v>
      </c>
      <c r="F29" t="s">
        <v>70</v>
      </c>
      <c r="G29" t="s">
        <v>167</v>
      </c>
      <c r="H29" s="1">
        <v>45572</v>
      </c>
      <c r="I29" s="1">
        <v>45574.47849928039</v>
      </c>
      <c r="J29" t="s">
        <v>168</v>
      </c>
      <c r="K29" t="s">
        <v>31</v>
      </c>
      <c r="M29" t="s">
        <v>60</v>
      </c>
      <c r="N29" t="s">
        <v>169</v>
      </c>
      <c r="P29" t="s">
        <v>170</v>
      </c>
      <c r="S29" t="b">
        <v>1</v>
      </c>
      <c r="U29" s="2">
        <f>HYPERLINK("https://sbirkapp.gov.cz/detail/SPPPNL2HL7XH2MTC", "https://sbirkapp.gov.cz/detail/SPPPNL2HL7XH2MTC")</f>
        <v>0</v>
      </c>
      <c r="V29" t="s">
        <v>171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172</v>
      </c>
      <c r="F30" t="s">
        <v>28</v>
      </c>
      <c r="G30" t="s">
        <v>51</v>
      </c>
      <c r="H30" s="1">
        <v>45551</v>
      </c>
      <c r="I30" s="1">
        <v>45551.60062745163</v>
      </c>
      <c r="J30" t="s">
        <v>173</v>
      </c>
      <c r="K30" t="s">
        <v>31</v>
      </c>
      <c r="M30" t="s">
        <v>174</v>
      </c>
      <c r="N30" t="s">
        <v>175</v>
      </c>
      <c r="P30" t="s">
        <v>176</v>
      </c>
      <c r="R30" t="s">
        <v>177</v>
      </c>
      <c r="S30" t="b">
        <v>0</v>
      </c>
      <c r="T30" s="1">
        <v>45933</v>
      </c>
      <c r="U30" s="2">
        <f>HYPERLINK("https://sbirkapp.gov.cz/detail/SPPIUCDU7R73HF2Y", "https://sbirkapp.gov.cz/detail/SPPIUCDU7R73HF2Y")</f>
        <v>0</v>
      </c>
      <c r="V30" t="s">
        <v>178</v>
      </c>
      <c r="W30">
        <v>3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179</v>
      </c>
      <c r="F31" t="s">
        <v>28</v>
      </c>
      <c r="G31" t="s">
        <v>37</v>
      </c>
      <c r="H31" s="1">
        <v>45551</v>
      </c>
      <c r="I31" s="1">
        <v>45551.59855163315</v>
      </c>
      <c r="J31" t="s">
        <v>83</v>
      </c>
      <c r="K31" t="s">
        <v>31</v>
      </c>
      <c r="M31" t="s">
        <v>39</v>
      </c>
      <c r="N31" t="s">
        <v>40</v>
      </c>
      <c r="P31" t="s">
        <v>180</v>
      </c>
      <c r="R31" t="s">
        <v>181</v>
      </c>
      <c r="S31" t="b">
        <v>0</v>
      </c>
      <c r="T31" s="1">
        <v>46021</v>
      </c>
      <c r="U31" s="2">
        <f>HYPERLINK("https://sbirkapp.gov.cz/detail/SPPO6GY7NHFL73LW", "https://sbirkapp.gov.cz/detail/SPPO6GY7NHFL73LW")</f>
        <v>0</v>
      </c>
      <c r="V31" t="s">
        <v>182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183</v>
      </c>
      <c r="F32" t="s">
        <v>28</v>
      </c>
      <c r="G32" t="s">
        <v>51</v>
      </c>
      <c r="H32" s="1">
        <v>44461</v>
      </c>
      <c r="I32" s="1">
        <v>45551.5894561265</v>
      </c>
      <c r="J32" t="s">
        <v>184</v>
      </c>
      <c r="K32" t="s">
        <v>73</v>
      </c>
      <c r="L32" s="1">
        <v>44461</v>
      </c>
      <c r="M32" t="s">
        <v>174</v>
      </c>
      <c r="N32" t="s">
        <v>175</v>
      </c>
      <c r="R32" t="s">
        <v>185</v>
      </c>
      <c r="S32" t="b">
        <v>0</v>
      </c>
      <c r="T32" s="1">
        <v>45568</v>
      </c>
      <c r="U32" s="2">
        <f>HYPERLINK("https://sbirkapp.gov.cz/detail/SPPBAW7BDLADVEJE", "https://sbirkapp.gov.cz/detail/SPPBAW7BDLADVEJE")</f>
        <v>0</v>
      </c>
      <c r="V32" t="s">
        <v>186</v>
      </c>
      <c r="W32">
        <v>3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187</v>
      </c>
      <c r="F33" t="s">
        <v>70</v>
      </c>
      <c r="G33" t="s">
        <v>188</v>
      </c>
      <c r="H33" s="1">
        <v>45509</v>
      </c>
      <c r="I33" s="1">
        <v>45513.38632339871</v>
      </c>
      <c r="J33" t="s">
        <v>189</v>
      </c>
      <c r="K33" t="s">
        <v>31</v>
      </c>
      <c r="M33" t="s">
        <v>190</v>
      </c>
      <c r="N33" t="s">
        <v>191</v>
      </c>
      <c r="P33" t="s">
        <v>192</v>
      </c>
      <c r="R33" t="s">
        <v>193</v>
      </c>
      <c r="S33" t="b">
        <v>0</v>
      </c>
      <c r="T33" s="1">
        <v>45589</v>
      </c>
      <c r="U33" s="2">
        <f>HYPERLINK("https://sbirkapp.gov.cz/detail/SPPSPMPXN64OHZD4", "https://sbirkapp.gov.cz/detail/SPPSPMPXN64OHZD4")</f>
        <v>0</v>
      </c>
      <c r="V33" t="s">
        <v>194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195</v>
      </c>
      <c r="F34" t="s">
        <v>70</v>
      </c>
      <c r="G34" t="s">
        <v>188</v>
      </c>
      <c r="H34" s="1">
        <v>44504</v>
      </c>
      <c r="I34" s="1">
        <v>45513.38202215038</v>
      </c>
      <c r="J34" t="s">
        <v>89</v>
      </c>
      <c r="K34" t="s">
        <v>73</v>
      </c>
      <c r="L34" s="1">
        <v>44504</v>
      </c>
      <c r="M34" t="s">
        <v>190</v>
      </c>
      <c r="N34" t="s">
        <v>191</v>
      </c>
      <c r="R34" t="s">
        <v>170</v>
      </c>
      <c r="S34" t="b">
        <v>0</v>
      </c>
      <c r="T34" s="1">
        <v>45528</v>
      </c>
      <c r="U34" s="2">
        <f>HYPERLINK("https://sbirkapp.gov.cz/detail/SPPFGZSCFB4LOHRE", "https://sbirkapp.gov.cz/detail/SPPFGZSCFB4LOHRE")</f>
        <v>0</v>
      </c>
      <c r="V34" t="s">
        <v>196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197</v>
      </c>
      <c r="F35" t="s">
        <v>28</v>
      </c>
      <c r="G35" t="s">
        <v>198</v>
      </c>
      <c r="H35" s="1">
        <v>45460</v>
      </c>
      <c r="I35" s="1">
        <v>45461.4039761195</v>
      </c>
      <c r="J35" t="s">
        <v>199</v>
      </c>
      <c r="K35" t="s">
        <v>31</v>
      </c>
      <c r="M35" t="s">
        <v>200</v>
      </c>
      <c r="N35" t="s">
        <v>201</v>
      </c>
      <c r="S35" t="b">
        <v>1</v>
      </c>
      <c r="U35" s="2">
        <f>HYPERLINK("https://sbirkapp.gov.cz/detail/SPPTNWYYRJDOEDBO", "https://sbirkapp.gov.cz/detail/SPPTNWYYRJDOEDBO")</f>
        <v>0</v>
      </c>
      <c r="V35" t="s">
        <v>202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203</v>
      </c>
      <c r="F36" t="s">
        <v>28</v>
      </c>
      <c r="G36" t="s">
        <v>29</v>
      </c>
      <c r="H36" s="1">
        <v>45460</v>
      </c>
      <c r="I36" s="1">
        <v>45461.39639358987</v>
      </c>
      <c r="J36" t="s">
        <v>199</v>
      </c>
      <c r="K36" t="s">
        <v>31</v>
      </c>
      <c r="M36" t="s">
        <v>32</v>
      </c>
      <c r="N36" t="s">
        <v>33</v>
      </c>
      <c r="P36" t="s">
        <v>204</v>
      </c>
      <c r="R36" t="s">
        <v>34</v>
      </c>
      <c r="S36" t="b">
        <v>0</v>
      </c>
      <c r="T36" s="1">
        <v>45748</v>
      </c>
      <c r="U36" s="2">
        <f>HYPERLINK("https://sbirkapp.gov.cz/detail/SPPB777J2UMHGO34", "https://sbirkapp.gov.cz/detail/SPPB777J2UMHGO34")</f>
        <v>0</v>
      </c>
      <c r="V36" t="s">
        <v>205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206</v>
      </c>
      <c r="F37" t="s">
        <v>28</v>
      </c>
      <c r="G37" t="s">
        <v>207</v>
      </c>
      <c r="H37" s="1">
        <v>45371</v>
      </c>
      <c r="I37" s="1">
        <v>45372.3438474512</v>
      </c>
      <c r="J37" t="s">
        <v>208</v>
      </c>
      <c r="K37" t="s">
        <v>31</v>
      </c>
      <c r="M37" t="s">
        <v>209</v>
      </c>
      <c r="N37" t="s">
        <v>210</v>
      </c>
      <c r="P37" t="s">
        <v>211</v>
      </c>
      <c r="S37" t="b">
        <v>1</v>
      </c>
      <c r="U37" s="2">
        <f>HYPERLINK("https://sbirkapp.gov.cz/detail/SPPI2VDU24MPOFBS", "https://sbirkapp.gov.cz/detail/SPPI2VDU24MPOFBS")</f>
        <v>0</v>
      </c>
      <c r="V37" t="s">
        <v>212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213</v>
      </c>
      <c r="F38" t="s">
        <v>28</v>
      </c>
      <c r="G38" t="s">
        <v>207</v>
      </c>
      <c r="H38" s="1">
        <v>43868</v>
      </c>
      <c r="I38" s="1">
        <v>45372.3370303095</v>
      </c>
      <c r="J38" t="s">
        <v>214</v>
      </c>
      <c r="K38" t="s">
        <v>73</v>
      </c>
      <c r="L38" s="1">
        <v>43868</v>
      </c>
      <c r="M38" t="s">
        <v>209</v>
      </c>
      <c r="N38" t="s">
        <v>210</v>
      </c>
      <c r="R38" t="s">
        <v>215</v>
      </c>
      <c r="S38" t="b">
        <v>0</v>
      </c>
      <c r="T38" s="1">
        <v>45387</v>
      </c>
      <c r="U38" s="2">
        <f>HYPERLINK("https://sbirkapp.gov.cz/detail/SPP5RYQNXBTNDQDI", "https://sbirkapp.gov.cz/detail/SPP5RYQNXBTNDQDI")</f>
        <v>0</v>
      </c>
      <c r="V38" t="s">
        <v>216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217</v>
      </c>
      <c r="F39" t="s">
        <v>28</v>
      </c>
      <c r="G39" t="s">
        <v>218</v>
      </c>
      <c r="H39" s="1">
        <v>45278</v>
      </c>
      <c r="I39" s="1">
        <v>45278.56414509896</v>
      </c>
      <c r="J39" t="s">
        <v>219</v>
      </c>
      <c r="K39" t="s">
        <v>31</v>
      </c>
      <c r="M39" t="s">
        <v>220</v>
      </c>
      <c r="N39" t="s">
        <v>221</v>
      </c>
      <c r="P39" t="s">
        <v>222</v>
      </c>
      <c r="R39" t="s">
        <v>223</v>
      </c>
      <c r="S39" t="b">
        <v>0</v>
      </c>
      <c r="T39" s="1">
        <v>46006</v>
      </c>
      <c r="U39" s="2">
        <f>HYPERLINK("https://sbirkapp.gov.cz/detail/SPP3XZA4LCTMCOKK", "https://sbirkapp.gov.cz/detail/SPP3XZA4LCTMCOKK")</f>
        <v>0</v>
      </c>
      <c r="V39" t="s">
        <v>224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225</v>
      </c>
      <c r="F40" t="s">
        <v>28</v>
      </c>
      <c r="G40" t="s">
        <v>226</v>
      </c>
      <c r="H40" s="1">
        <v>45278</v>
      </c>
      <c r="I40" s="1">
        <v>45278.5600356192</v>
      </c>
      <c r="J40" t="s">
        <v>227</v>
      </c>
      <c r="K40" t="s">
        <v>31</v>
      </c>
      <c r="M40" t="s">
        <v>228</v>
      </c>
      <c r="N40" t="s">
        <v>229</v>
      </c>
      <c r="S40" t="b">
        <v>1</v>
      </c>
      <c r="U40" s="2">
        <f>HYPERLINK("https://sbirkapp.gov.cz/detail/SPP4UOXBCKWYCUMC", "https://sbirkapp.gov.cz/detail/SPP4UOXBCKWYCUMC")</f>
        <v>0</v>
      </c>
      <c r="V40" t="s">
        <v>230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231</v>
      </c>
      <c r="F41" t="s">
        <v>28</v>
      </c>
      <c r="G41" t="s">
        <v>232</v>
      </c>
      <c r="H41" s="1">
        <v>45278</v>
      </c>
      <c r="I41" s="1">
        <v>45278.55787461131</v>
      </c>
      <c r="J41" t="s">
        <v>227</v>
      </c>
      <c r="K41" t="s">
        <v>31</v>
      </c>
      <c r="M41" t="s">
        <v>233</v>
      </c>
      <c r="N41" t="s">
        <v>234</v>
      </c>
      <c r="P41" t="s">
        <v>235</v>
      </c>
      <c r="S41" t="b">
        <v>1</v>
      </c>
      <c r="U41" s="2">
        <f>HYPERLINK("https://sbirkapp.gov.cz/detail/SPPGIZW522XBXCGU", "https://sbirkapp.gov.cz/detail/SPPGIZW522XBXCGU")</f>
        <v>0</v>
      </c>
      <c r="V41" t="s">
        <v>236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237</v>
      </c>
      <c r="F42" t="s">
        <v>28</v>
      </c>
      <c r="G42" t="s">
        <v>232</v>
      </c>
      <c r="H42" s="1">
        <v>44266</v>
      </c>
      <c r="I42" s="1">
        <v>45278.55611532806</v>
      </c>
      <c r="J42" t="s">
        <v>238</v>
      </c>
      <c r="K42" t="s">
        <v>73</v>
      </c>
      <c r="L42" s="1">
        <v>44266</v>
      </c>
      <c r="M42" t="s">
        <v>233</v>
      </c>
      <c r="N42" t="s">
        <v>234</v>
      </c>
      <c r="R42" t="s">
        <v>239</v>
      </c>
      <c r="S42" t="b">
        <v>0</v>
      </c>
      <c r="T42" s="1">
        <v>45292</v>
      </c>
      <c r="U42" s="2">
        <f>HYPERLINK("https://sbirkapp.gov.cz/detail/SPPEDVY7AXHVSQXS", "https://sbirkapp.gov.cz/detail/SPPEDVY7AXHVSQXS")</f>
        <v>0</v>
      </c>
      <c r="V42" t="s">
        <v>240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241</v>
      </c>
      <c r="F43" t="s">
        <v>28</v>
      </c>
      <c r="G43" t="s">
        <v>37</v>
      </c>
      <c r="H43" s="1">
        <v>45278</v>
      </c>
      <c r="I43" s="1">
        <v>45278.54693060137</v>
      </c>
      <c r="J43" t="s">
        <v>227</v>
      </c>
      <c r="K43" t="s">
        <v>31</v>
      </c>
      <c r="M43" t="s">
        <v>39</v>
      </c>
      <c r="N43" t="s">
        <v>40</v>
      </c>
      <c r="R43" t="s">
        <v>41</v>
      </c>
      <c r="S43" t="b">
        <v>0</v>
      </c>
      <c r="T43" s="1">
        <v>45658</v>
      </c>
      <c r="U43" s="2">
        <f>HYPERLINK("https://sbirkapp.gov.cz/detail/SPP7IDZIHV5Z4LC6", "https://sbirkapp.gov.cz/detail/SPP7IDZIHV5Z4LC6")</f>
        <v>0</v>
      </c>
      <c r="V43" t="s">
        <v>242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243</v>
      </c>
      <c r="F44" t="s">
        <v>28</v>
      </c>
      <c r="G44" t="s">
        <v>244</v>
      </c>
      <c r="H44" s="1">
        <v>45278</v>
      </c>
      <c r="I44" s="1">
        <v>45278.54489234513</v>
      </c>
      <c r="J44" t="s">
        <v>227</v>
      </c>
      <c r="K44" t="s">
        <v>31</v>
      </c>
      <c r="M44" t="s">
        <v>245</v>
      </c>
      <c r="N44" t="s">
        <v>246</v>
      </c>
      <c r="S44" t="b">
        <v>1</v>
      </c>
      <c r="U44" s="2">
        <f>HYPERLINK("https://sbirkapp.gov.cz/detail/SPPEIQ2RPIO4ZHC4", "https://sbirkapp.gov.cz/detail/SPPEIQ2RPIO4ZHC4")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28</v>
      </c>
      <c r="G45" t="s">
        <v>249</v>
      </c>
      <c r="H45" s="1">
        <v>45278</v>
      </c>
      <c r="I45" s="1">
        <v>45278.54017031404</v>
      </c>
      <c r="J45" t="s">
        <v>227</v>
      </c>
      <c r="K45" t="s">
        <v>31</v>
      </c>
      <c r="M45" t="s">
        <v>250</v>
      </c>
      <c r="N45" t="s">
        <v>251</v>
      </c>
      <c r="P45" t="s">
        <v>252</v>
      </c>
      <c r="S45" t="b">
        <v>1</v>
      </c>
      <c r="U45" s="2">
        <f>HYPERLINK("https://sbirkapp.gov.cz/detail/SPPOKLM7LSKNLJY2", "https://sbirkapp.gov.cz/detail/SPPOKLM7LSKNLJY2")</f>
        <v>0</v>
      </c>
      <c r="V45" t="s">
        <v>253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254</v>
      </c>
      <c r="F46" t="s">
        <v>28</v>
      </c>
      <c r="G46" t="s">
        <v>218</v>
      </c>
      <c r="H46" s="1">
        <v>45187</v>
      </c>
      <c r="I46" s="1">
        <v>45189.327799463</v>
      </c>
      <c r="J46" t="s">
        <v>255</v>
      </c>
      <c r="K46" t="s">
        <v>31</v>
      </c>
      <c r="M46" t="s">
        <v>220</v>
      </c>
      <c r="N46" t="s">
        <v>221</v>
      </c>
      <c r="R46" t="s">
        <v>48</v>
      </c>
      <c r="S46" t="b">
        <v>0</v>
      </c>
      <c r="T46" s="1">
        <v>45278</v>
      </c>
      <c r="U46" s="2">
        <f>HYPERLINK("https://sbirkapp.gov.cz/detail/SPPBKIYCYQPHDWI6", "https://sbirkapp.gov.cz/detail/SPPBKIYCYQPHDWI6")</f>
        <v>0</v>
      </c>
      <c r="V46" t="s">
        <v>256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257</v>
      </c>
      <c r="F47" t="s">
        <v>70</v>
      </c>
      <c r="G47" t="s">
        <v>258</v>
      </c>
      <c r="H47" s="1">
        <v>45180</v>
      </c>
      <c r="I47" s="1">
        <v>45183.39592239492</v>
      </c>
      <c r="J47" t="s">
        <v>259</v>
      </c>
      <c r="K47" t="s">
        <v>31</v>
      </c>
      <c r="M47" t="s">
        <v>260</v>
      </c>
      <c r="N47" t="s">
        <v>261</v>
      </c>
      <c r="P47" t="s">
        <v>262</v>
      </c>
      <c r="S47" t="b">
        <v>1</v>
      </c>
      <c r="U47" s="2">
        <f>HYPERLINK("https://sbirkapp.gov.cz/detail/SPPOYXELMLZZDZKK", "https://sbirkapp.gov.cz/detail/SPPOYXELMLZZDZKK")</f>
        <v>0</v>
      </c>
      <c r="V47" t="s">
        <v>263</v>
      </c>
      <c r="W47">
        <v>4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264</v>
      </c>
      <c r="F48" t="s">
        <v>70</v>
      </c>
      <c r="G48" t="s">
        <v>265</v>
      </c>
      <c r="H48" s="1">
        <v>41032</v>
      </c>
      <c r="I48" s="1">
        <v>45183.38737689471</v>
      </c>
      <c r="J48" t="s">
        <v>266</v>
      </c>
      <c r="K48" t="s">
        <v>73</v>
      </c>
      <c r="L48" s="1">
        <v>41032</v>
      </c>
      <c r="M48" t="s">
        <v>260</v>
      </c>
      <c r="N48" t="s">
        <v>261</v>
      </c>
      <c r="R48" t="s">
        <v>267</v>
      </c>
      <c r="S48" t="b">
        <v>0</v>
      </c>
      <c r="T48" s="1">
        <v>45201</v>
      </c>
      <c r="U48" s="2">
        <f>HYPERLINK("https://sbirkapp.gov.cz/detail/SPPEXA3NAZPPPD52", "https://sbirkapp.gov.cz/detail/SPPEXA3NAZPPPD52")</f>
        <v>0</v>
      </c>
      <c r="V48" t="s">
        <v>268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269</v>
      </c>
      <c r="F49" t="s">
        <v>28</v>
      </c>
      <c r="G49" t="s">
        <v>270</v>
      </c>
      <c r="H49" s="1">
        <v>45005</v>
      </c>
      <c r="I49" s="1">
        <v>45007.76887397635</v>
      </c>
      <c r="J49" t="s">
        <v>271</v>
      </c>
      <c r="K49" t="s">
        <v>31</v>
      </c>
      <c r="M49" t="s">
        <v>32</v>
      </c>
      <c r="N49" t="s">
        <v>33</v>
      </c>
      <c r="P49" t="s">
        <v>272</v>
      </c>
      <c r="R49" t="s">
        <v>66</v>
      </c>
      <c r="S49" t="b">
        <v>0</v>
      </c>
      <c r="T49" s="1">
        <v>45476</v>
      </c>
      <c r="U49" s="2">
        <f>HYPERLINK("https://sbirkapp.gov.cz/detail/SPPE27Y4FJJFEMWY", "https://sbirkapp.gov.cz/detail/SPPE27Y4FJJFEMWY")</f>
        <v>0</v>
      </c>
      <c r="V49" t="s">
        <v>273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274</v>
      </c>
      <c r="F50" t="s">
        <v>28</v>
      </c>
      <c r="G50" t="s">
        <v>275</v>
      </c>
      <c r="H50" s="1">
        <v>44866</v>
      </c>
      <c r="I50" s="1">
        <v>44874.67154526545</v>
      </c>
      <c r="J50" t="s">
        <v>276</v>
      </c>
      <c r="K50" t="s">
        <v>31</v>
      </c>
      <c r="M50" t="s">
        <v>277</v>
      </c>
      <c r="N50" t="s">
        <v>278</v>
      </c>
      <c r="R50" t="s">
        <v>279</v>
      </c>
      <c r="S50" t="b">
        <v>0</v>
      </c>
      <c r="T50" s="1">
        <v>45292</v>
      </c>
      <c r="U50" s="2">
        <f>HYPERLINK("https://sbirkapp.gov.cz/detail/SPPVM4LN37YBMR6I", "https://sbirkapp.gov.cz/detail/SPPVM4LN37YBMR6I")</f>
        <v>0</v>
      </c>
      <c r="V50" t="s">
        <v>280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281</v>
      </c>
      <c r="F51" t="s">
        <v>28</v>
      </c>
      <c r="G51" t="s">
        <v>282</v>
      </c>
      <c r="H51" s="1">
        <v>44725</v>
      </c>
      <c r="I51" s="1">
        <v>44726.38570538939</v>
      </c>
      <c r="J51" t="s">
        <v>283</v>
      </c>
      <c r="K51" t="s">
        <v>31</v>
      </c>
      <c r="M51" t="s">
        <v>84</v>
      </c>
      <c r="N51" t="s">
        <v>85</v>
      </c>
      <c r="R51" t="s">
        <v>284</v>
      </c>
      <c r="S51" t="b">
        <v>0</v>
      </c>
      <c r="T51" s="1">
        <v>45022</v>
      </c>
      <c r="U51" s="2">
        <f>HYPERLINK("https://sbirkapp.gov.cz/detail/SPPAW47REHPVMAKI", "https://sbirkapp.gov.cz/detail/SPPAW47REHPVMAKI")</f>
        <v>0</v>
      </c>
      <c r="V51" t="s">
        <v>285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286</v>
      </c>
      <c r="F52" t="s">
        <v>28</v>
      </c>
      <c r="G52" t="s">
        <v>287</v>
      </c>
      <c r="H52" s="1">
        <v>44636</v>
      </c>
      <c r="I52" s="1">
        <v>44637.46952435748</v>
      </c>
      <c r="J52" t="s">
        <v>288</v>
      </c>
      <c r="K52" t="s">
        <v>31</v>
      </c>
      <c r="M52" t="s">
        <v>32</v>
      </c>
      <c r="N52" t="s">
        <v>33</v>
      </c>
      <c r="R52" t="s">
        <v>204</v>
      </c>
      <c r="S52" t="b">
        <v>0</v>
      </c>
      <c r="T52" s="1">
        <v>45022</v>
      </c>
      <c r="U52" s="2">
        <f>HYPERLINK("https://sbirkapp.gov.cz/detail/SPPRO5KXYQDLKGMK", "https://sbirkapp.gov.cz/detail/SPPRO5KXYQDLKGMK")</f>
        <v>0</v>
      </c>
      <c r="V52" t="s">
        <v>289</v>
      </c>
      <c r="W5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2026-05-11T15:14:56Z</dcterms:created>
  <dcterms:modified xsi:type="dcterms:W3CDTF">2026-05-11T15:14:56Z</dcterms:modified>
</cp:coreProperties>
</file>