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<sst xmlns="http://schemas.openxmlformats.org/spreadsheetml/2006/main" count="609" uniqueCount="262">
  <si>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</si>
  <si>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</si>
  <si>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</si>
  <si>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</si>
  <si>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</si>
  <si>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</si>
  <si>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</si>
  <si>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</si>
  <si>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</si>
  <si>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</si>
  <si>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</si>
  <si>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</si>
  <si>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</si>
  <si>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</si>
  <si>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</si>
  <si>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</si>
  <si>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</si>
  <si>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</si>
  <si>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</si>
  <si>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</si>
  <si>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</si>
  <si>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</si>
  <si>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</si>
  <si>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Brandýs nad Labem-Stará Boleslav</t>
  </si>
  <si>
    <t>00240079</t>
  </si>
  <si>
    <t>c5hb7xy</t>
  </si>
  <si>
    <t>Středočeský kraj</t>
  </si>
  <si>
    <t>6/2026</t>
  </si>
  <si>
    <t>Obecně závazná vyhláška</t>
  </si>
  <si>
    <t>o místním poplatku za užívání veřejného prostranství</t>
  </si>
  <si>
    <t>2026-07-07</t>
  </si>
  <si>
    <t>Běžný</t>
  </si>
  <si>
    <t>místní poplatek za užívání veřejného prostranství</t>
  </si>
  <si>
    <t>zákon č. 565/1990 Sb., o místních poplatcích - § 14 - za užívání veřejného prostranství</t>
  </si>
  <si>
    <t>2/2024: o místním poplatku za užívání veřejného prostranství</t>
  </si>
  <si>
    <t>1719237587</t>
  </si>
  <si>
    <t>5/2026</t>
  </si>
  <si>
    <t xml:space="preserve">o stanovení obecního systému odpadového hospodářství </t>
  </si>
  <si>
    <t>systém odpadového hospodářství</t>
  </si>
  <si>
    <t>zákon č. 541/2020 Sb., o odpadech - § 59 odst. 4</t>
  </si>
  <si>
    <t>1719170726</t>
  </si>
  <si>
    <t>4/2026</t>
  </si>
  <si>
    <t>Nařízení</t>
  </si>
  <si>
    <t xml:space="preserve">kterým se zakazuje reklama šířená na veřejně přístupných místech </t>
  </si>
  <si>
    <t>2026-06-12</t>
  </si>
  <si>
    <t>reklama na veřejných místech</t>
  </si>
  <si>
    <t>zákon č. 40/1995 Sb., o regulaci reklamy - § 2 odst. 1 písm. d) a odst. 5</t>
  </si>
  <si>
    <t>14/2025: o regulaci reklamy</t>
  </si>
  <si>
    <t>1704892514</t>
  </si>
  <si>
    <t>3/2026</t>
  </si>
  <si>
    <t>kterým se vydává tržní řád</t>
  </si>
  <si>
    <t>2026-05-26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</si>
  <si>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</si>
  <si>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</si>
  <si>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2/2025: o tržním řádu</t>
  </si>
  <si>
    <t>1695155640</t>
  </si>
  <si>
    <t>2/2026</t>
  </si>
  <si>
    <t>o nočním klidu</t>
  </si>
  <si>
    <t>2026-05-15</t>
  </si>
  <si>
    <t>noční klid</t>
  </si>
  <si>
    <t>zákon č. 251/2016 Sb., o některých přestupcích - § 5 odst. 7</t>
  </si>
  <si>
    <t>6/2025: o nočním klid</t>
  </si>
  <si>
    <t>1690066114</t>
  </si>
  <si>
    <t>1/2026</t>
  </si>
  <si>
    <t xml:space="preserve">o regulaci provozování některých hazardních her na území města </t>
  </si>
  <si>
    <t>2026-04-24</t>
  </si>
  <si>
    <t>hazardní hry</t>
  </si>
  <si>
    <t>zákon č. 186/2016 Sb., o hazardních hrách - § 12 odst. 1</t>
  </si>
  <si>
    <t>4/2025: o regulaci provozování hazardních her</t>
  </si>
  <si>
    <t>1677208183</t>
  </si>
  <si>
    <t>14/2025</t>
  </si>
  <si>
    <t>o regulaci reklamy</t>
  </si>
  <si>
    <t>2026-01-06</t>
  </si>
  <si>
    <t xml:space="preserve">4/2026: kterým se zakazuje reklama šířená na veřejně přístupných místech </t>
  </si>
  <si>
    <t>1624937654</t>
  </si>
  <si>
    <t>13/2025</t>
  </si>
  <si>
    <t>o místním poplatku za obecní systém odpadového hospodářství</t>
  </si>
  <si>
    <t>2025-12-15</t>
  </si>
  <si>
    <t>místní poplatek za obecní systém odpadového hospodářství</t>
  </si>
  <si>
    <t>zákon č. 565/1990 Sb., o místních poplatcích - § 14 - za obecní systém odpadového hospodářství</t>
  </si>
  <si>
    <t>7/2024: o místním poplatku za obecní systém odpadového hospodářství</t>
  </si>
  <si>
    <t>1619699421</t>
  </si>
  <si>
    <t>12/2025</t>
  </si>
  <si>
    <t>o zimní údržbě komunikací</t>
  </si>
  <si>
    <t>2025-10-30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</si>
  <si>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</si>
  <si>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</si>
  <si>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1599001070</t>
  </si>
  <si>
    <t>11/2025</t>
  </si>
  <si>
    <t>o zákazu konzumace alkoholických nápojů na veřejných prostranstvích</t>
  </si>
  <si>
    <t>2025-10-16</t>
  </si>
  <si>
    <t>veřejný pořádek - konzumace alkoholu</t>
  </si>
  <si>
    <t>zákon č. 128/2000 Sb., o obcích - § 10 písm. a) - konzumace alkoholu</t>
  </si>
  <si>
    <t>9/2025: o zákazu konzumace alkoholických nápojů na veřejných prostranstvích</t>
  </si>
  <si>
    <t>1585829710</t>
  </si>
  <si>
    <t>10/2025</t>
  </si>
  <si>
    <t>zpracování lesních hospodářských osnov</t>
  </si>
  <si>
    <t>2025-06-05</t>
  </si>
  <si>
    <t>lesní hospodářské osnovy</t>
  </si>
  <si>
    <t>zákon č. 289/1995 Sb., lesní zákon - § 25 odst. 2</t>
  </si>
  <si>
    <t>1528021054</t>
  </si>
  <si>
    <t>9/2025</t>
  </si>
  <si>
    <t>2025-05-10</t>
  </si>
  <si>
    <t>11/2024: o zákazu konzumace alkoholických nápojů na veřejných prostranstvích</t>
  </si>
  <si>
    <t>11/2025: o zákazu konzumace alkoholických nápojů na veřejných prostranstvích</t>
  </si>
  <si>
    <t>1514460056</t>
  </si>
  <si>
    <t>8/2025</t>
  </si>
  <si>
    <t>o zimní údržbě</t>
  </si>
  <si>
    <t>2025-04-03</t>
  </si>
  <si>
    <t>zrušovací</t>
  </si>
  <si>
    <t>ústavní zákon č. 1/1993 Sb., Ústava České republiky - čl. 79 odst. 3 - zrušovací nařízení</t>
  </si>
  <si>
    <t>3/2025: o zimní údržbě komunikací</t>
  </si>
  <si>
    <t>1504447524</t>
  </si>
  <si>
    <t>7/2025</t>
  </si>
  <si>
    <t>o školském obvodu mateřských škol  zřízených městem Brandýs nad Labem-Stará Boleslav</t>
  </si>
  <si>
    <t>2025-03-25</t>
  </si>
  <si>
    <t>školské obvody - mateřské školy</t>
  </si>
  <si>
    <t>zákon č. 561/2004 Sb., školský zákon - § 179 odst. 3 a § 178 odst. 2 písm. b)</t>
  </si>
  <si>
    <t>1491793023</t>
  </si>
  <si>
    <t>6/2025</t>
  </si>
  <si>
    <t>o nočním klid</t>
  </si>
  <si>
    <t>3/2024: o nočním klidu</t>
  </si>
  <si>
    <t>2/2026: o nočním klidu</t>
  </si>
  <si>
    <t>1491781752</t>
  </si>
  <si>
    <t>5/2025</t>
  </si>
  <si>
    <t>o školských obvodech základních škol  zřízených městem Brandýs nad Labem-Stará Boleslav</t>
  </si>
  <si>
    <t>školské obvody - základní školy</t>
  </si>
  <si>
    <t>zákon č. 561/2004 Sb., školský zákon - § 178 odst. 2 písm. b)</t>
  </si>
  <si>
    <t>1491772920</t>
  </si>
  <si>
    <t>4/2025</t>
  </si>
  <si>
    <t>o regulaci provozování hazardních her</t>
  </si>
  <si>
    <t xml:space="preserve">1/2026: o regulaci provozování některých hazardních her na území města </t>
  </si>
  <si>
    <t>1491763367</t>
  </si>
  <si>
    <t>3/2025</t>
  </si>
  <si>
    <t>2025-03-03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</si>
  <si>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</si>
  <si>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</si>
  <si>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8/2025: o zimní údržbě</t>
  </si>
  <si>
    <t>1487987606</t>
  </si>
  <si>
    <t>2/2025</t>
  </si>
  <si>
    <t>o tržním řádu</t>
  </si>
  <si>
    <t>2025-03-15</t>
  </si>
  <si>
    <t>3/2026: kterým se vydává tržní řád; 3/2026: kterým se vydává tržní řád</t>
  </si>
  <si>
    <t>1487976369</t>
  </si>
  <si>
    <t>1/2025</t>
  </si>
  <si>
    <t>kterým se stanovuje cena za nájem hrobového místa, smutečních obřadních síní na veřejných pohřebištích města a cena za hřbitovní služby včetně rozptylu</t>
  </si>
  <si>
    <t>2025-01-18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</si>
  <si>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</si>
  <si>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</si>
  <si>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</si>
  <si>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</si>
  <si>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1459709043</t>
  </si>
  <si>
    <t>11/2024</t>
  </si>
  <si>
    <t>2025-01-04</t>
  </si>
  <si>
    <t xml:space="preserve">1/2012: o zákazu konzumace alkoholických nápojů na veřejných prostranstvích ve městě </t>
  </si>
  <si>
    <t>1456478922</t>
  </si>
  <si>
    <t>10/2024</t>
  </si>
  <si>
    <t>Požární řád města</t>
  </si>
  <si>
    <t>požární ochrana - požární řád</t>
  </si>
  <si>
    <t>zákon č. 133/1985 Sb., o požární ochraně - § 29 odst. 1 písm. o) bod 1</t>
  </si>
  <si>
    <t>1/2015: Požární řád obce</t>
  </si>
  <si>
    <t>1456468972</t>
  </si>
  <si>
    <t>9/2024</t>
  </si>
  <si>
    <t>o zřízení městské policie</t>
  </si>
  <si>
    <t>obecní policie</t>
  </si>
  <si>
    <t xml:space="preserve">zákon č. 553/1991 Sb., o obecní policii - § 1 odst. 1 </t>
  </si>
  <si>
    <t>1456456892</t>
  </si>
  <si>
    <t>8/2024</t>
  </si>
  <si>
    <t>o zrušení dosud platných vyhlášek</t>
  </si>
  <si>
    <t>ústavní zákon č. 1/1993 Sb., Ústava České republiky - čl. 104 odst. 3 - zrušovací OZV</t>
  </si>
  <si>
    <t>1456448266</t>
  </si>
  <si>
    <t>7/2024</t>
  </si>
  <si>
    <t>2025-01-01</t>
  </si>
  <si>
    <t>4/2022: Obecně závazná vyhláška města Brandýs nad Labem-Stará Boleslav o místním poplatku za obecní systém odpadového hospodářství</t>
  </si>
  <si>
    <t>13/2025: o místním poplatku za obecní systém odpadového hospodářství</t>
  </si>
  <si>
    <t>1453169500</t>
  </si>
  <si>
    <t>6/2024</t>
  </si>
  <si>
    <t>o místním poplatku ze psů</t>
  </si>
  <si>
    <t>místní poplatek ze psů</t>
  </si>
  <si>
    <t>zákon č. 565/1990 Sb., o místních poplatcích - § 14 - ze psů</t>
  </si>
  <si>
    <t>1/2024: o místním poplatku ze psů</t>
  </si>
  <si>
    <t>1453149708</t>
  </si>
  <si>
    <t>5/2024</t>
  </si>
  <si>
    <t>o místním poplatku z pobytu</t>
  </si>
  <si>
    <t>místní poplatek z pobytu</t>
  </si>
  <si>
    <t>zákon č. 565/1990 Sb., o místních poplatcích - § 14 - z pobytu</t>
  </si>
  <si>
    <t>2/2019: o místním poplatku z pobytu</t>
  </si>
  <si>
    <t>1452995034</t>
  </si>
  <si>
    <t>4/2024</t>
  </si>
  <si>
    <t>o stanovení koeficientu daně z nemovitých věcí</t>
  </si>
  <si>
    <t>daň z nemovitých věcí - místní koeficient</t>
  </si>
  <si>
    <t>zákon č. 338/1992 Sb., o dani z nemovitých věcí - § 12 odst. 1 písm. a) bod 1</t>
  </si>
  <si>
    <t>1417708188</t>
  </si>
  <si>
    <t>3/2024</t>
  </si>
  <si>
    <t>2024-10-11</t>
  </si>
  <si>
    <t>2/2022: Obecně závazná vyhláška města Brandýs nad Labem-Stará Boleslav o nočním klidu</t>
  </si>
  <si>
    <t>1417699277</t>
  </si>
  <si>
    <t>2/2024</t>
  </si>
  <si>
    <t>2024-06-11</t>
  </si>
  <si>
    <t>3/2023: o místním poplatku za užívání veřejného prostranství</t>
  </si>
  <si>
    <t>6/2026: o místním poplatku za užívání veřejného prostranství</t>
  </si>
  <si>
    <t>1364174037</t>
  </si>
  <si>
    <t>1/2024</t>
  </si>
  <si>
    <t>2024-04-19</t>
  </si>
  <si>
    <t>4/2023: o místním poplatku ze psů</t>
  </si>
  <si>
    <t>6/2024: o místním poplatku ze psů</t>
  </si>
  <si>
    <t>1338987748</t>
  </si>
  <si>
    <t>4/2023</t>
  </si>
  <si>
    <t>2023-11-28</t>
  </si>
  <si>
    <t>1/2023: o místním poplatku ze psů</t>
  </si>
  <si>
    <t>1270719133</t>
  </si>
  <si>
    <t>3/2023</t>
  </si>
  <si>
    <t>2023-10-25</t>
  </si>
  <si>
    <t>2/2017: o místním poplatku za užívání veřejného prostranství</t>
  </si>
  <si>
    <t>1252153881</t>
  </si>
  <si>
    <t>2/2023</t>
  </si>
  <si>
    <t>2023-07-01</t>
  </si>
  <si>
    <t>1/2025: kterým se stanovuje cena za nájem hrobového místa, smutečních obřadních síní na veřejných pohřebištích města a cena za hřbitovní služby včetně rozptylu</t>
  </si>
  <si>
    <t>1200859187</t>
  </si>
  <si>
    <t>1/2015</t>
  </si>
  <si>
    <t>Požární řád obce</t>
  </si>
  <si>
    <t>2015-04-23</t>
  </si>
  <si>
    <t>Dle přechodného ustanovení</t>
  </si>
  <si>
    <t>10/2024: Požární řád města</t>
  </si>
  <si>
    <t>1188287134</t>
  </si>
  <si>
    <t>1/2012</t>
  </si>
  <si>
    <t xml:space="preserve">o zákazu konzumace alkoholických nápojů na veřejných prostranstvích ve městě </t>
  </si>
  <si>
    <t>2012-06-27</t>
  </si>
  <si>
    <t>1188249660</t>
  </si>
  <si>
    <t>1/2007</t>
  </si>
  <si>
    <t>VÝMAZ</t>
  </si>
  <si>
    <t>1188199777</t>
  </si>
  <si>
    <t>1/2023</t>
  </si>
  <si>
    <t>2023-04-21</t>
  </si>
  <si>
    <t>3/2022: Obecně závazná vyhláška města Brandýs nad Labem-Stará Boleslav o místním poplatku ze psů</t>
  </si>
  <si>
    <t>4/2023: o místním poplatku ze psů; 4/2023: o místním poplatku ze psů</t>
  </si>
  <si>
    <t>1172257117</t>
  </si>
  <si>
    <t>2/2017</t>
  </si>
  <si>
    <t>2017-07-17</t>
  </si>
  <si>
    <t>1160619175</t>
  </si>
  <si>
    <t>2/2019</t>
  </si>
  <si>
    <t>2020-01-02</t>
  </si>
  <si>
    <t>5/2024: o místním poplatku z pobytu</t>
  </si>
  <si>
    <t>1160603870</t>
  </si>
  <si>
    <t>4/2022</t>
  </si>
  <si>
    <t>Obecně závazná vyhláška města Brandýs nad Labem-Stará Boleslav o místním poplatku za obecní systém odpadového hospodářství</t>
  </si>
  <si>
    <t>2022-09-27</t>
  </si>
  <si>
    <t>1081516447</t>
  </si>
  <si>
    <t>3/2022</t>
  </si>
  <si>
    <t>Obecně závazná vyhláška města Brandýs nad Labem-Stará Boleslav o místním poplatku ze psů</t>
  </si>
  <si>
    <t>1/2023: o místním poplatku ze psů; 1/2023: o místním poplatku ze psů</t>
  </si>
  <si>
    <t>1081508312</t>
  </si>
  <si>
    <t>2/2022</t>
  </si>
  <si>
    <t>Obecně závazná vyhláška města Brandýs nad Labem-Stará Boleslav o nočním klidu</t>
  </si>
  <si>
    <t>2022-09-07</t>
  </si>
  <si>
    <t>1074549430</t>
  </si>
  <si>
    <t>1/2022</t>
  </si>
  <si>
    <t>Nařízení města Brandýs nad Labem-Stará Boleslav o placeném stání motorových vozidel na vymezených místních komunikacích ve městě Brandýs nad Labem-Stará Boleslav</t>
  </si>
  <si>
    <t>2022-01-19</t>
  </si>
  <si>
    <t xml:space="preserve">pozemní komunikace - zpoplatnění stání a odstavení </t>
  </si>
  <si>
    <t xml:space="preserve">zákon č. 13/1997 Sb., o pozemních komunikacích - § 23 odst. 1 </t>
  </si>
  <si>
    <t>991135946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</si>
</sst>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46188</v>
      </c>
      <c r="I2" s="1">
        <v>46195.58495439144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HYPERLINK("https://sbirkapp.gov.cz/detail/SPPTZFX4CQLFW7RW", "https://sbirkapp.gov.cz/detail/SPPTZFX4CQLFW7RW")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46188</v>
      </c>
      <c r="I3" s="1">
        <v>46195.53407382925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HYPERLINK("https://sbirkapp.gov.cz/detail/SPPNXQIO5JYGBVIO", "https://sbirkapp.gov.cz/detail/SPPNXQIO5JYGBVIO")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42</v>
      </c>
      <c r="G4" t="s">
        <v>43</v>
      </c>
      <c r="H4" s="1">
        <v>46170</v>
      </c>
      <c r="I4" s="1">
        <v>46170.66454359199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HYPERLINK("https://sbirkapp.gov.cz/detail/SPPDEYCXN5S7AACS", "https://sbirkapp.gov.cz/detail/SPPDEYCXN5S7AACS")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42</v>
      </c>
      <c r="G5" t="s">
        <v>50</v>
      </c>
      <c r="H5" s="1">
        <v>46149</v>
      </c>
      <c r="I5" s="1">
        <v>46153.6444648792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HYPERLINK("https://sbirkapp.gov.cz/detail/SPPZPJPZQSLWAAHM", "https://sbirkapp.gov.cz/detail/SPPZPJPZQSLWAAHM")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46120</v>
      </c>
      <c r="I6" s="1">
        <v>46142.6029135405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HYPERLINK("https://sbirkapp.gov.cz/detail/SPP2MA3IV3LQHHIE", "https://sbirkapp.gov.cz/detail/SPP2MA3IV3LQHHIE")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46120</v>
      </c>
      <c r="I7" s="1">
        <v>46121.4824620012</v>
      </c>
      <c r="J7" t="s">
        <v>65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HYPERLINK("https://sbirkapp.gov.cz/detail/SPP2JEW4W3SGENSS", "https://sbirkapp.gov.cz/detail/SPP2JEW4W3SGENSS")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42</v>
      </c>
      <c r="G8" t="s">
        <v>71</v>
      </c>
      <c r="H8" s="1">
        <v>46009</v>
      </c>
      <c r="I8" s="1">
        <v>46013.53507706242</v>
      </c>
      <c r="J8" t="s">
        <v>72</v>
      </c>
      <c r="K8" t="s">
        <v>31</v>
      </c>
      <c r="M8" t="s">
        <v>45</v>
      </c>
      <c r="N8" t="s">
        <v>46</v>
      </c>
      <c r="R8" t="s">
        <v>73</v>
      </c>
      <c r="S8" t="b">
        <v>0</v>
      </c>
      <c r="T8" s="1">
        <v>46185</v>
      </c>
      <c r="U8" s="2">
        <f>HYPERLINK("https://sbirkapp.gov.cz/detail/SPPF5DRYKUA5N5NE", "https://sbirkapp.gov.cz/detail/SPPF5DRYKUA5N5NE")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46001</v>
      </c>
      <c r="I9" s="1">
        <v>46002.52621020117</v>
      </c>
      <c r="J9" t="s">
        <v>77</v>
      </c>
      <c r="K9" t="s">
        <v>31</v>
      </c>
      <c r="M9" t="s">
        <v>78</v>
      </c>
      <c r="N9" t="s">
        <v>79</v>
      </c>
      <c r="P9" t="s">
        <v>80</v>
      </c>
      <c r="S9" t="b">
        <v>1</v>
      </c>
      <c r="U9" s="2">
        <f>HYPERLINK("https://sbirkapp.gov.cz/detail/SPP74TZCT4BPPVXM", "https://sbirkapp.gov.cz/detail/SPP74TZCT4BPPVXM")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42</v>
      </c>
      <c r="G10" t="s">
        <v>83</v>
      </c>
      <c r="H10" s="1">
        <v>45960</v>
      </c>
      <c r="I10" s="1">
        <v>45960.54498022632</v>
      </c>
      <c r="J10" t="s">
        <v>84</v>
      </c>
      <c r="K10" t="s">
        <v>31</v>
      </c>
      <c r="M10" t="s">
        <v>85</v>
      </c>
      <c r="N10" t="s">
        <v>86</v>
      </c>
      <c r="S10" t="b">
        <v>1</v>
      </c>
      <c r="U10" s="2">
        <f>HYPERLINK("https://sbirkapp.gov.cz/detail/SPPAO56ISVZH4YY2", "https://sbirkapp.gov.cz/detail/SPPAO56ISVZH4YY2")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45915</v>
      </c>
      <c r="I11" s="1">
        <v>45931.62222310926</v>
      </c>
      <c r="J11" t="s">
        <v>90</v>
      </c>
      <c r="K11" t="s">
        <v>31</v>
      </c>
      <c r="M11" t="s">
        <v>91</v>
      </c>
      <c r="N11" t="s">
        <v>92</v>
      </c>
      <c r="P11" t="s">
        <v>93</v>
      </c>
      <c r="S11" t="b">
        <v>1</v>
      </c>
      <c r="U11" s="2">
        <f>HYPERLINK("https://sbirkapp.gov.cz/detail/SPPBVIZV4QTJZNA4", "https://sbirkapp.gov.cz/detail/SPPBVIZV4QTJZNA4")</f>
        <v>0</v>
      </c>
      <c r="V11" t="s">
        <v>94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42</v>
      </c>
      <c r="G12" t="s">
        <v>96</v>
      </c>
      <c r="H12" s="1">
        <v>45784</v>
      </c>
      <c r="I12" s="1">
        <v>45798.59227570288</v>
      </c>
      <c r="J12" t="s">
        <v>97</v>
      </c>
      <c r="K12" t="s">
        <v>31</v>
      </c>
      <c r="M12" t="s">
        <v>98</v>
      </c>
      <c r="N12" t="s">
        <v>99</v>
      </c>
      <c r="S12" t="b">
        <v>1</v>
      </c>
      <c r="U12" s="2">
        <f>HYPERLINK("https://sbirkapp.gov.cz/detail/SPPYESBWSF3NE6FI", "https://sbirkapp.gov.cz/detail/SPPYESBWSF3NE6FI")</f>
        <v>0</v>
      </c>
      <c r="V12" t="s">
        <v>100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28</v>
      </c>
      <c r="G13" t="s">
        <v>89</v>
      </c>
      <c r="H13" s="1">
        <v>45770</v>
      </c>
      <c r="I13" s="1">
        <v>45772.34302534325</v>
      </c>
      <c r="J13" t="s">
        <v>102</v>
      </c>
      <c r="K13" t="s">
        <v>31</v>
      </c>
      <c r="M13" t="s">
        <v>91</v>
      </c>
      <c r="N13" t="s">
        <v>92</v>
      </c>
      <c r="P13" t="s">
        <v>103</v>
      </c>
      <c r="R13" t="s">
        <v>104</v>
      </c>
      <c r="S13" t="b">
        <v>0</v>
      </c>
      <c r="T13" s="1">
        <v>45946</v>
      </c>
      <c r="U13" s="2">
        <f>HYPERLINK("https://sbirkapp.gov.cz/detail/SPPXTERKCSIID5XU", "https://sbirkapp.gov.cz/detail/SPPXTERKCSIID5XU")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42</v>
      </c>
      <c r="G14" t="s">
        <v>107</v>
      </c>
      <c r="H14" s="1">
        <v>45750</v>
      </c>
      <c r="I14" s="1">
        <v>45750.6059958074</v>
      </c>
      <c r="J14" t="s">
        <v>108</v>
      </c>
      <c r="K14" t="s">
        <v>31</v>
      </c>
      <c r="M14" t="s">
        <v>109</v>
      </c>
      <c r="N14" t="s">
        <v>110</v>
      </c>
      <c r="P14" t="s">
        <v>111</v>
      </c>
      <c r="S14" t="b">
        <v>1</v>
      </c>
      <c r="U14" s="2">
        <f>HYPERLINK("https://sbirkapp.gov.cz/detail/SPPWV5L3DY2CJ3VU", "https://sbirkapp.gov.cz/detail/SPPWV5L3DY2CJ3VU")</f>
        <v>0</v>
      </c>
      <c r="V14" t="s">
        <v>112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113</v>
      </c>
      <c r="F15" t="s">
        <v>28</v>
      </c>
      <c r="G15" t="s">
        <v>114</v>
      </c>
      <c r="H15" s="1">
        <v>45722</v>
      </c>
      <c r="I15" s="1">
        <v>45726.63188617031</v>
      </c>
      <c r="J15" t="s">
        <v>115</v>
      </c>
      <c r="K15" t="s">
        <v>31</v>
      </c>
      <c r="M15" t="s">
        <v>116</v>
      </c>
      <c r="N15" t="s">
        <v>117</v>
      </c>
      <c r="S15" t="b">
        <v>1</v>
      </c>
      <c r="U15" s="2">
        <f>HYPERLINK("https://sbirkapp.gov.cz/detail/SPPHUL2IAE5A6ETG", "https://sbirkapp.gov.cz/detail/SPPHUL2IAE5A6ETG")</f>
        <v>0</v>
      </c>
      <c r="V15" t="s">
        <v>118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119</v>
      </c>
      <c r="F16" t="s">
        <v>28</v>
      </c>
      <c r="G16" t="s">
        <v>120</v>
      </c>
      <c r="H16" s="1">
        <v>45722</v>
      </c>
      <c r="I16" s="1">
        <v>45726.62560302464</v>
      </c>
      <c r="J16" t="s">
        <v>115</v>
      </c>
      <c r="K16" t="s">
        <v>31</v>
      </c>
      <c r="M16" t="s">
        <v>59</v>
      </c>
      <c r="N16" t="s">
        <v>60</v>
      </c>
      <c r="P16" t="s">
        <v>121</v>
      </c>
      <c r="R16" t="s">
        <v>122</v>
      </c>
      <c r="S16" t="b">
        <v>0</v>
      </c>
      <c r="T16" s="1">
        <v>46157</v>
      </c>
      <c r="U16" s="2">
        <f>HYPERLINK("https://sbirkapp.gov.cz/detail/SPP2DIWB35LFSXBU", "https://sbirkapp.gov.cz/detail/SPP2DIWB35LFSXBU")</f>
        <v>0</v>
      </c>
      <c r="V16" t="s">
        <v>123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124</v>
      </c>
      <c r="F17" t="s">
        <v>28</v>
      </c>
      <c r="G17" t="s">
        <v>125</v>
      </c>
      <c r="H17" s="1">
        <v>45722</v>
      </c>
      <c r="I17" s="1">
        <v>45726.61926597032</v>
      </c>
      <c r="J17" t="s">
        <v>115</v>
      </c>
      <c r="K17" t="s">
        <v>31</v>
      </c>
      <c r="M17" t="s">
        <v>126</v>
      </c>
      <c r="N17" t="s">
        <v>127</v>
      </c>
      <c r="S17" t="b">
        <v>1</v>
      </c>
      <c r="U17" s="2">
        <f>HYPERLINK("https://sbirkapp.gov.cz/detail/SPPGJEC5646KSQMI", "https://sbirkapp.gov.cz/detail/SPPGJEC5646KSQMI")</f>
        <v>0</v>
      </c>
      <c r="V17" t="s">
        <v>128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129</v>
      </c>
      <c r="F18" t="s">
        <v>28</v>
      </c>
      <c r="G18" t="s">
        <v>130</v>
      </c>
      <c r="H18" s="1">
        <v>45722</v>
      </c>
      <c r="I18" s="1">
        <v>45726.61232263029</v>
      </c>
      <c r="J18" t="s">
        <v>115</v>
      </c>
      <c r="K18" t="s">
        <v>31</v>
      </c>
      <c r="M18" t="s">
        <v>66</v>
      </c>
      <c r="N18" t="s">
        <v>67</v>
      </c>
      <c r="R18" t="s">
        <v>131</v>
      </c>
      <c r="S18" t="b">
        <v>0</v>
      </c>
      <c r="T18" s="1">
        <v>46136</v>
      </c>
      <c r="U18" s="2">
        <f>HYPERLINK("https://sbirkapp.gov.cz/detail/SPPAJC6TIMXFBGZW", "https://sbirkapp.gov.cz/detail/SPPAJC6TIMXFBGZW")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42</v>
      </c>
      <c r="G19" t="s">
        <v>83</v>
      </c>
      <c r="H19" s="1">
        <v>45715</v>
      </c>
      <c r="I19" s="1">
        <v>45719.48953531482</v>
      </c>
      <c r="J19" t="s">
        <v>134</v>
      </c>
      <c r="K19" t="s">
        <v>31</v>
      </c>
      <c r="M19" t="s">
        <v>135</v>
      </c>
      <c r="N19" t="s">
        <v>136</v>
      </c>
      <c r="R19" t="s">
        <v>137</v>
      </c>
      <c r="S19" t="b">
        <v>0</v>
      </c>
      <c r="T19" s="1">
        <v>45750</v>
      </c>
      <c r="U19" s="2">
        <f>HYPERLINK("https://sbirkapp.gov.cz/detail/SPPPGZ3FCMGJRB7O", "https://sbirkapp.gov.cz/detail/SPPPGZ3FCMGJRB7O")</f>
        <v>0</v>
      </c>
      <c r="V19" t="s">
        <v>138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42</v>
      </c>
      <c r="G20" t="s">
        <v>140</v>
      </c>
      <c r="H20" s="1">
        <v>45701</v>
      </c>
      <c r="I20" s="1">
        <v>45719.48016962458</v>
      </c>
      <c r="J20" t="s">
        <v>141</v>
      </c>
      <c r="K20" t="s">
        <v>31</v>
      </c>
      <c r="M20" t="s">
        <v>52</v>
      </c>
      <c r="N20" t="s">
        <v>53</v>
      </c>
      <c r="R20" t="s">
        <v>142</v>
      </c>
      <c r="S20" t="b">
        <v>0</v>
      </c>
      <c r="T20" s="1">
        <v>46168</v>
      </c>
      <c r="U20" s="2">
        <f>HYPERLINK("https://sbirkapp.gov.cz/detail/SPPHI6GM45Y6FE5I", "https://sbirkapp.gov.cz/detail/SPPHI6GM45Y6FE5I")</f>
        <v>0</v>
      </c>
      <c r="V20" t="s">
        <v>143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42</v>
      </c>
      <c r="G21" t="s">
        <v>145</v>
      </c>
      <c r="H21" s="1">
        <v>45638</v>
      </c>
      <c r="I21" s="1">
        <v>45660.54185118081</v>
      </c>
      <c r="J21" t="s">
        <v>146</v>
      </c>
      <c r="K21" t="s">
        <v>31</v>
      </c>
      <c r="M21" t="s">
        <v>147</v>
      </c>
      <c r="N21" t="s">
        <v>148</v>
      </c>
      <c r="S21" t="s">
        <v>149</v>
      </c>
      <c r="T21" t="s">
        <v>150</v>
      </c>
      <c r="U21" s="2">
        <f>HYPERLINK("https://sbirkapp.gov.cz/detail/SPPRIB2TLJ23N3CG", "https://sbirkapp.gov.cz/detail/SPPRIB2TLJ23N3CG")</f>
        <v>0</v>
      </c>
      <c r="V21" t="s">
        <v>151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152</v>
      </c>
      <c r="F22" t="s">
        <v>28</v>
      </c>
      <c r="G22" t="s">
        <v>89</v>
      </c>
      <c r="H22" s="1">
        <v>45635</v>
      </c>
      <c r="I22" s="1">
        <v>45646.57685556728</v>
      </c>
      <c r="J22" t="s">
        <v>153</v>
      </c>
      <c r="K22" t="s">
        <v>31</v>
      </c>
      <c r="M22" t="s">
        <v>91</v>
      </c>
      <c r="N22" t="s">
        <v>92</v>
      </c>
      <c r="P22" t="s">
        <v>154</v>
      </c>
      <c r="R22" t="s">
        <v>93</v>
      </c>
      <c r="S22" t="b">
        <v>0</v>
      </c>
      <c r="T22" s="1">
        <v>45787</v>
      </c>
      <c r="U22" s="2">
        <f>HYPERLINK("https://sbirkapp.gov.cz/detail/SPPCKEBSWNZZSDXC", "https://sbirkapp.gov.cz/detail/SPPCKEBSWNZZSDXC")</f>
        <v>0</v>
      </c>
      <c r="V22" t="s">
        <v>155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156</v>
      </c>
      <c r="F23" t="s">
        <v>28</v>
      </c>
      <c r="G23" t="s">
        <v>157</v>
      </c>
      <c r="H23" s="1">
        <v>45635</v>
      </c>
      <c r="I23" s="1">
        <v>45646.56945322768</v>
      </c>
      <c r="J23" t="s">
        <v>153</v>
      </c>
      <c r="K23" t="s">
        <v>31</v>
      </c>
      <c r="M23" t="s">
        <v>158</v>
      </c>
      <c r="N23" t="s">
        <v>159</v>
      </c>
      <c r="P23" t="s">
        <v>160</v>
      </c>
      <c r="S23" t="b">
        <v>1</v>
      </c>
      <c r="U23" s="2">
        <f>HYPERLINK("https://sbirkapp.gov.cz/detail/SPP2JJEV7ZOAVMA6", "https://sbirkapp.gov.cz/detail/SPP2JJEV7ZOAVMA6")</f>
        <v>0</v>
      </c>
      <c r="V23" t="s">
        <v>161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162</v>
      </c>
      <c r="F24" t="s">
        <v>28</v>
      </c>
      <c r="G24" t="s">
        <v>163</v>
      </c>
      <c r="H24" s="1">
        <v>45635</v>
      </c>
      <c r="I24" s="1">
        <v>45646.55702880794</v>
      </c>
      <c r="J24" t="s">
        <v>153</v>
      </c>
      <c r="K24" t="s">
        <v>31</v>
      </c>
      <c r="M24" t="s">
        <v>164</v>
      </c>
      <c r="N24" t="s">
        <v>165</v>
      </c>
      <c r="S24" t="b">
        <v>1</v>
      </c>
      <c r="U24" s="2">
        <f>HYPERLINK("https://sbirkapp.gov.cz/detail/SPPJJVI62WP5A4U2", "https://sbirkapp.gov.cz/detail/SPPJJVI62WP5A4U2")</f>
        <v>0</v>
      </c>
      <c r="V24" t="s">
        <v>166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28</v>
      </c>
      <c r="G25" t="s">
        <v>168</v>
      </c>
      <c r="H25" s="1">
        <v>45635</v>
      </c>
      <c r="I25" s="1">
        <v>45646.54652872418</v>
      </c>
      <c r="J25" t="s">
        <v>153</v>
      </c>
      <c r="K25" t="s">
        <v>31</v>
      </c>
      <c r="M25" t="s">
        <v>109</v>
      </c>
      <c r="N25" t="s">
        <v>169</v>
      </c>
      <c r="S25" t="b">
        <v>1</v>
      </c>
      <c r="U25" s="2">
        <f>HYPERLINK("https://sbirkapp.gov.cz/detail/SPPAIMYUQUAUAVII", "https://sbirkapp.gov.cz/detail/SPPAIMYUQUAUAVII")</f>
        <v>0</v>
      </c>
      <c r="V25" t="s">
        <v>170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76</v>
      </c>
      <c r="H26" s="1">
        <v>45635</v>
      </c>
      <c r="I26" s="1">
        <v>45642.58865131642</v>
      </c>
      <c r="J26" t="s">
        <v>172</v>
      </c>
      <c r="K26" t="s">
        <v>31</v>
      </c>
      <c r="M26" t="s">
        <v>78</v>
      </c>
      <c r="N26" t="s">
        <v>79</v>
      </c>
      <c r="P26" t="s">
        <v>173</v>
      </c>
      <c r="R26" t="s">
        <v>174</v>
      </c>
      <c r="S26" t="b">
        <v>0</v>
      </c>
      <c r="T26" s="1">
        <v>46006</v>
      </c>
      <c r="U26" s="2">
        <f>HYPERLINK("https://sbirkapp.gov.cz/detail/SPP2FI2SOZZWU63S", "https://sbirkapp.gov.cz/detail/SPP2FI2SOZZWU63S")</f>
        <v>0</v>
      </c>
      <c r="V26" t="s">
        <v>175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28</v>
      </c>
      <c r="G27" t="s">
        <v>177</v>
      </c>
      <c r="H27" s="1">
        <v>45635</v>
      </c>
      <c r="I27" s="1">
        <v>45642.57818174904</v>
      </c>
      <c r="J27" t="s">
        <v>172</v>
      </c>
      <c r="K27" t="s">
        <v>31</v>
      </c>
      <c r="M27" t="s">
        <v>178</v>
      </c>
      <c r="N27" t="s">
        <v>179</v>
      </c>
      <c r="P27" t="s">
        <v>180</v>
      </c>
      <c r="S27" t="b">
        <v>1</v>
      </c>
      <c r="U27" s="2">
        <f>HYPERLINK("https://sbirkapp.gov.cz/detail/SPPY5W7EPYJ7TDZG", "https://sbirkapp.gov.cz/detail/SPPY5W7EPYJ7TDZG")</f>
        <v>0</v>
      </c>
      <c r="V27" t="s">
        <v>181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182</v>
      </c>
      <c r="F28" t="s">
        <v>28</v>
      </c>
      <c r="G28" t="s">
        <v>183</v>
      </c>
      <c r="H28" s="1">
        <v>45635</v>
      </c>
      <c r="I28" s="1">
        <v>45642.44644792542</v>
      </c>
      <c r="J28" t="s">
        <v>172</v>
      </c>
      <c r="K28" t="s">
        <v>31</v>
      </c>
      <c r="M28" t="s">
        <v>184</v>
      </c>
      <c r="N28" t="s">
        <v>185</v>
      </c>
      <c r="P28" t="s">
        <v>186</v>
      </c>
      <c r="S28" t="b">
        <v>1</v>
      </c>
      <c r="U28" s="2">
        <f>HYPERLINK("https://sbirkapp.gov.cz/detail/SPPFZARMJGUCRABK", "https://sbirkapp.gov.cz/detail/SPPFZARMJGUCRABK")</f>
        <v>0</v>
      </c>
      <c r="V28" t="s">
        <v>187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188</v>
      </c>
      <c r="F29" t="s">
        <v>28</v>
      </c>
      <c r="G29" t="s">
        <v>189</v>
      </c>
      <c r="H29" s="1">
        <v>45551</v>
      </c>
      <c r="I29" s="1">
        <v>45561.66964610606</v>
      </c>
      <c r="J29" t="s">
        <v>172</v>
      </c>
      <c r="K29" t="s">
        <v>31</v>
      </c>
      <c r="M29" t="s">
        <v>190</v>
      </c>
      <c r="N29" t="s">
        <v>191</v>
      </c>
      <c r="S29" t="b">
        <v>1</v>
      </c>
      <c r="U29" s="2">
        <f>HYPERLINK("https://sbirkapp.gov.cz/detail/SPP7KB7RCF3WZY2M", "https://sbirkapp.gov.cz/detail/SPP7KB7RCF3WZY2M")</f>
        <v>0</v>
      </c>
      <c r="V29" t="s">
        <v>192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193</v>
      </c>
      <c r="F30" t="s">
        <v>28</v>
      </c>
      <c r="G30" t="s">
        <v>57</v>
      </c>
      <c r="H30" s="1">
        <v>45462</v>
      </c>
      <c r="I30" s="1">
        <v>45561.65233286046</v>
      </c>
      <c r="J30" t="s">
        <v>194</v>
      </c>
      <c r="K30" t="s">
        <v>31</v>
      </c>
      <c r="M30" t="s">
        <v>59</v>
      </c>
      <c r="N30" t="s">
        <v>60</v>
      </c>
      <c r="P30" t="s">
        <v>195</v>
      </c>
      <c r="R30" t="s">
        <v>61</v>
      </c>
      <c r="S30" t="b">
        <v>0</v>
      </c>
      <c r="T30" s="1">
        <v>45741</v>
      </c>
      <c r="U30" s="2">
        <f>HYPERLINK("https://sbirkapp.gov.cz/detail/SPPCMMUZAQESPEFW", "https://sbirkapp.gov.cz/detail/SPPCMMUZAQESPEFW")</f>
        <v>0</v>
      </c>
      <c r="V30" t="s">
        <v>196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197</v>
      </c>
      <c r="F31" t="s">
        <v>28</v>
      </c>
      <c r="G31" t="s">
        <v>29</v>
      </c>
      <c r="H31" s="1">
        <v>45427</v>
      </c>
      <c r="I31" s="1">
        <v>45439.62148743826</v>
      </c>
      <c r="J31" t="s">
        <v>198</v>
      </c>
      <c r="K31" t="s">
        <v>31</v>
      </c>
      <c r="M31" t="s">
        <v>32</v>
      </c>
      <c r="N31" t="s">
        <v>33</v>
      </c>
      <c r="P31" t="s">
        <v>199</v>
      </c>
      <c r="R31" t="s">
        <v>200</v>
      </c>
      <c r="S31" t="b">
        <v>0</v>
      </c>
      <c r="T31" s="1">
        <v>46210</v>
      </c>
      <c r="U31" s="2">
        <f>HYPERLINK("https://sbirkapp.gov.cz/detail/SPPBQUSAX2SVOQMA", "https://sbirkapp.gov.cz/detail/SPPBQUSAX2SVOQMA")</f>
        <v>0</v>
      </c>
      <c r="V31" t="s">
        <v>201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202</v>
      </c>
      <c r="F32" t="s">
        <v>28</v>
      </c>
      <c r="G32" t="s">
        <v>177</v>
      </c>
      <c r="H32" s="1">
        <v>45369</v>
      </c>
      <c r="I32" s="1">
        <v>45386.62960578436</v>
      </c>
      <c r="J32" t="s">
        <v>203</v>
      </c>
      <c r="K32" t="s">
        <v>31</v>
      </c>
      <c r="M32" t="s">
        <v>178</v>
      </c>
      <c r="N32" t="s">
        <v>179</v>
      </c>
      <c r="P32" t="s">
        <v>204</v>
      </c>
      <c r="R32" t="s">
        <v>205</v>
      </c>
      <c r="S32" t="b">
        <v>0</v>
      </c>
      <c r="T32" s="1">
        <v>45658</v>
      </c>
      <c r="U32" s="2">
        <f>HYPERLINK("https://sbirkapp.gov.cz/detail/SPPFYYJX5JP7ZXEO", "https://sbirkapp.gov.cz/detail/SPPFYYJX5JP7ZXEO")</f>
        <v>0</v>
      </c>
      <c r="V32" t="s">
        <v>206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207</v>
      </c>
      <c r="F33" t="s">
        <v>28</v>
      </c>
      <c r="G33" t="s">
        <v>177</v>
      </c>
      <c r="H33" s="1">
        <v>45229</v>
      </c>
      <c r="I33" s="1">
        <v>45243.66771700879</v>
      </c>
      <c r="J33" t="s">
        <v>208</v>
      </c>
      <c r="K33" t="s">
        <v>31</v>
      </c>
      <c r="M33" t="s">
        <v>178</v>
      </c>
      <c r="N33" t="s">
        <v>179</v>
      </c>
      <c r="P33" t="s">
        <v>209</v>
      </c>
      <c r="R33" t="s">
        <v>180</v>
      </c>
      <c r="S33" t="b">
        <v>0</v>
      </c>
      <c r="T33" s="1">
        <v>45401</v>
      </c>
      <c r="U33" s="2">
        <f>HYPERLINK("https://sbirkapp.gov.cz/detail/SPPIBCUKM5CRP5SK", "https://sbirkapp.gov.cz/detail/SPPIBCUKM5CRP5SK")</f>
        <v>0</v>
      </c>
      <c r="V33" t="s">
        <v>210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211</v>
      </c>
      <c r="F34" t="s">
        <v>28</v>
      </c>
      <c r="G34" t="s">
        <v>29</v>
      </c>
      <c r="H34" s="1">
        <v>45175</v>
      </c>
      <c r="I34" s="1">
        <v>45209.63785447911</v>
      </c>
      <c r="J34" t="s">
        <v>212</v>
      </c>
      <c r="K34" t="s">
        <v>31</v>
      </c>
      <c r="M34" t="s">
        <v>32</v>
      </c>
      <c r="N34" t="s">
        <v>33</v>
      </c>
      <c r="P34" t="s">
        <v>213</v>
      </c>
      <c r="R34" t="s">
        <v>34</v>
      </c>
      <c r="S34" t="b">
        <v>0</v>
      </c>
      <c r="T34" s="1">
        <v>45454</v>
      </c>
      <c r="U34" s="2">
        <f>HYPERLINK("https://sbirkapp.gov.cz/detail/SPPTJ4YFGU4RG2EA", "https://sbirkapp.gov.cz/detail/SPPTJ4YFGU4RG2EA")</f>
        <v>0</v>
      </c>
      <c r="V34" t="s">
        <v>214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215</v>
      </c>
      <c r="F35" t="s">
        <v>42</v>
      </c>
      <c r="G35" t="s">
        <v>145</v>
      </c>
      <c r="H35" s="1">
        <v>45078</v>
      </c>
      <c r="I35" s="1">
        <v>45085.60514826427</v>
      </c>
      <c r="J35" t="s">
        <v>216</v>
      </c>
      <c r="K35" t="s">
        <v>31</v>
      </c>
      <c r="M35" t="s">
        <v>147</v>
      </c>
      <c r="N35" t="s">
        <v>148</v>
      </c>
      <c r="Q35" t="s">
        <v>217</v>
      </c>
      <c r="S35" t="s">
        <v>149</v>
      </c>
      <c r="T35" t="s">
        <v>150</v>
      </c>
      <c r="U35" s="2">
        <f>HYPERLINK("https://sbirkapp.gov.cz/detail/SPPTNOJV55HRQAKW", "https://sbirkapp.gov.cz/detail/SPPTNOJV55HRQAKW")</f>
        <v>0</v>
      </c>
      <c r="V35" t="s">
        <v>218</v>
      </c>
      <c r="W35">
        <v>2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219</v>
      </c>
      <c r="F36" t="s">
        <v>28</v>
      </c>
      <c r="G36" t="s">
        <v>220</v>
      </c>
      <c r="H36" s="1">
        <v>42082</v>
      </c>
      <c r="I36" s="1">
        <v>45057.47294801952</v>
      </c>
      <c r="J36" t="s">
        <v>221</v>
      </c>
      <c r="K36" t="s">
        <v>222</v>
      </c>
      <c r="L36" s="1">
        <v>42102</v>
      </c>
      <c r="M36" t="s">
        <v>158</v>
      </c>
      <c r="N36" t="s">
        <v>159</v>
      </c>
      <c r="R36" t="s">
        <v>223</v>
      </c>
      <c r="S36" t="b">
        <v>0</v>
      </c>
      <c r="T36" s="1">
        <v>45661</v>
      </c>
      <c r="U36" s="2">
        <f>HYPERLINK("https://sbirkapp.gov.cz/detail/SPP3RHYDIQXCQ7UW", "https://sbirkapp.gov.cz/detail/SPP3RHYDIQXCQ7UW")</f>
        <v>0</v>
      </c>
      <c r="V36" t="s">
        <v>224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225</v>
      </c>
      <c r="F37" t="s">
        <v>28</v>
      </c>
      <c r="G37" t="s">
        <v>226</v>
      </c>
      <c r="H37" s="1">
        <v>41067</v>
      </c>
      <c r="I37" s="1">
        <v>45057.44114487279</v>
      </c>
      <c r="J37" t="s">
        <v>227</v>
      </c>
      <c r="K37" t="s">
        <v>222</v>
      </c>
      <c r="L37" s="1">
        <v>41072</v>
      </c>
      <c r="M37" t="s">
        <v>91</v>
      </c>
      <c r="N37" t="s">
        <v>92</v>
      </c>
      <c r="R37" t="s">
        <v>103</v>
      </c>
      <c r="S37" t="b">
        <v>0</v>
      </c>
      <c r="T37" s="1">
        <v>45661</v>
      </c>
      <c r="U37" s="2">
        <f>HYPERLINK("https://sbirkapp.gov.cz/detail/SPP72MOVJXMZOFEI", "https://sbirkapp.gov.cz/detail/SPP72MOVJXMZOFEI")</f>
        <v>0</v>
      </c>
      <c r="V37" t="s">
        <v>228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229</v>
      </c>
      <c r="F38" t="s">
        <v>230</v>
      </c>
      <c r="G38" t="s">
        <v>150</v>
      </c>
      <c r="H38" t="s">
        <v>150</v>
      </c>
      <c r="I38" t="s">
        <v>150</v>
      </c>
      <c r="J38" t="s">
        <v>150</v>
      </c>
      <c r="K38" t="s">
        <v>150</v>
      </c>
      <c r="L38" t="s">
        <v>150</v>
      </c>
      <c r="M38" t="s">
        <v>150</v>
      </c>
      <c r="N38" t="s">
        <v>150</v>
      </c>
      <c r="O38" t="s">
        <v>150</v>
      </c>
      <c r="P38" t="s">
        <v>150</v>
      </c>
      <c r="Q38" t="s">
        <v>150</v>
      </c>
      <c r="R38" t="s">
        <v>150</v>
      </c>
      <c r="S38" t="s">
        <v>150</v>
      </c>
      <c r="T38" t="s">
        <v>150</v>
      </c>
      <c r="U38" t="s">
        <v>150</v>
      </c>
      <c r="V38" t="s">
        <v>231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232</v>
      </c>
      <c r="F39" t="s">
        <v>28</v>
      </c>
      <c r="G39" t="s">
        <v>177</v>
      </c>
      <c r="H39" s="1">
        <v>44977</v>
      </c>
      <c r="I39" s="1">
        <v>45022.65518035338</v>
      </c>
      <c r="J39" t="s">
        <v>233</v>
      </c>
      <c r="K39" t="s">
        <v>31</v>
      </c>
      <c r="M39" t="s">
        <v>178</v>
      </c>
      <c r="N39" t="s">
        <v>179</v>
      </c>
      <c r="P39" t="s">
        <v>234</v>
      </c>
      <c r="R39" t="s">
        <v>235</v>
      </c>
      <c r="S39" t="b">
        <v>0</v>
      </c>
      <c r="T39" s="1">
        <v>45258</v>
      </c>
      <c r="U39" s="2">
        <f>HYPERLINK("https://sbirkapp.gov.cz/detail/SPPLPWPILUKFYPAG", "https://sbirkapp.gov.cz/detail/SPPLPWPILUKFYPAG")</f>
        <v>0</v>
      </c>
      <c r="V39" t="s">
        <v>236</v>
      </c>
      <c r="W39">
        <v>2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237</v>
      </c>
      <c r="F40" t="s">
        <v>28</v>
      </c>
      <c r="G40" t="s">
        <v>29</v>
      </c>
      <c r="H40" s="1">
        <v>42899</v>
      </c>
      <c r="I40" s="1">
        <v>45001.36905211311</v>
      </c>
      <c r="J40" t="s">
        <v>238</v>
      </c>
      <c r="K40" t="s">
        <v>222</v>
      </c>
      <c r="L40" s="1">
        <v>42916</v>
      </c>
      <c r="M40" t="s">
        <v>32</v>
      </c>
      <c r="N40" t="s">
        <v>33</v>
      </c>
      <c r="Q40" t="s">
        <v>199</v>
      </c>
      <c r="R40" t="s">
        <v>199</v>
      </c>
      <c r="S40" t="b">
        <v>0</v>
      </c>
      <c r="T40" s="1">
        <v>45224</v>
      </c>
      <c r="U40" s="2">
        <f>HYPERLINK("https://sbirkapp.gov.cz/detail/SPP2SQB4EIYM7NY2", "https://sbirkapp.gov.cz/detail/SPP2SQB4EIYM7NY2")</f>
        <v>0</v>
      </c>
      <c r="V40" t="s">
        <v>239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240</v>
      </c>
      <c r="F41" t="s">
        <v>28</v>
      </c>
      <c r="G41" t="s">
        <v>183</v>
      </c>
      <c r="H41" s="1">
        <v>43816</v>
      </c>
      <c r="I41" s="1">
        <v>45001.34976991289</v>
      </c>
      <c r="J41" t="s">
        <v>241</v>
      </c>
      <c r="K41" t="s">
        <v>222</v>
      </c>
      <c r="L41" s="1">
        <v>43817</v>
      </c>
      <c r="M41" t="s">
        <v>184</v>
      </c>
      <c r="N41" t="s">
        <v>185</v>
      </c>
      <c r="R41" t="s">
        <v>242</v>
      </c>
      <c r="S41" t="b">
        <v>0</v>
      </c>
      <c r="T41" s="1">
        <v>45658</v>
      </c>
      <c r="U41" s="2">
        <f>HYPERLINK("https://sbirkapp.gov.cz/detail/SPPM3MIN3NZRAG74", "https://sbirkapp.gov.cz/detail/SPPM3MIN3NZRAG74")</f>
        <v>0</v>
      </c>
      <c r="V41" t="s">
        <v>243</v>
      </c>
      <c r="W41">
        <v>2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244</v>
      </c>
      <c r="F42" t="s">
        <v>28</v>
      </c>
      <c r="G42" t="s">
        <v>245</v>
      </c>
      <c r="H42" s="1">
        <v>44810</v>
      </c>
      <c r="I42" s="1">
        <v>44816.44625207122</v>
      </c>
      <c r="J42" t="s">
        <v>246</v>
      </c>
      <c r="K42" t="s">
        <v>31</v>
      </c>
      <c r="M42" t="s">
        <v>78</v>
      </c>
      <c r="N42" t="s">
        <v>79</v>
      </c>
      <c r="R42" t="s">
        <v>80</v>
      </c>
      <c r="S42" t="b">
        <v>0</v>
      </c>
      <c r="T42" s="1">
        <v>45658</v>
      </c>
      <c r="U42" s="2">
        <f>HYPERLINK("https://sbirkapp.gov.cz/detail/SPPXOS2FYTIU33ZY", "https://sbirkapp.gov.cz/detail/SPPXOS2FYTIU33ZY")</f>
        <v>0</v>
      </c>
      <c r="V42" t="s">
        <v>247</v>
      </c>
      <c r="W42">
        <v>3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248</v>
      </c>
      <c r="F43" t="s">
        <v>28</v>
      </c>
      <c r="G43" t="s">
        <v>249</v>
      </c>
      <c r="H43" s="1">
        <v>44810</v>
      </c>
      <c r="I43" s="1">
        <v>44816.43735146251</v>
      </c>
      <c r="J43" t="s">
        <v>246</v>
      </c>
      <c r="K43" t="s">
        <v>31</v>
      </c>
      <c r="M43" t="s">
        <v>178</v>
      </c>
      <c r="N43" t="s">
        <v>179</v>
      </c>
      <c r="R43" t="s">
        <v>250</v>
      </c>
      <c r="S43" t="b">
        <v>0</v>
      </c>
      <c r="T43" s="1">
        <v>45037</v>
      </c>
      <c r="U43" s="2">
        <f>HYPERLINK("https://sbirkapp.gov.cz/detail/SPP2ON2WGVYM6AWI", "https://sbirkapp.gov.cz/detail/SPP2ON2WGVYM6AWI")</f>
        <v>0</v>
      </c>
      <c r="V43" t="s">
        <v>251</v>
      </c>
      <c r="W43">
        <v>3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252</v>
      </c>
      <c r="F44" t="s">
        <v>28</v>
      </c>
      <c r="G44" t="s">
        <v>253</v>
      </c>
      <c r="H44" s="1">
        <v>44734</v>
      </c>
      <c r="I44" s="1">
        <v>44796.39549646372</v>
      </c>
      <c r="J44" t="s">
        <v>254</v>
      </c>
      <c r="K44" t="s">
        <v>31</v>
      </c>
      <c r="M44" t="s">
        <v>59</v>
      </c>
      <c r="N44" t="s">
        <v>60</v>
      </c>
      <c r="R44" t="s">
        <v>121</v>
      </c>
      <c r="S44" t="b">
        <v>0</v>
      </c>
      <c r="T44" s="1">
        <v>45576</v>
      </c>
      <c r="U44" s="2">
        <f>HYPERLINK("https://sbirkapp.gov.cz/detail/SPPX7Y6UMNDPVFJA", "https://sbirkapp.gov.cz/detail/SPPX7Y6UMNDPVFJA")</f>
        <v>0</v>
      </c>
      <c r="V44" t="s">
        <v>255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256</v>
      </c>
      <c r="F45" t="s">
        <v>42</v>
      </c>
      <c r="G45" t="s">
        <v>257</v>
      </c>
      <c r="H45" s="1">
        <v>44574</v>
      </c>
      <c r="I45" s="1">
        <v>44580.56727350962</v>
      </c>
      <c r="J45" t="s">
        <v>258</v>
      </c>
      <c r="K45" t="s">
        <v>31</v>
      </c>
      <c r="M45" t="s">
        <v>259</v>
      </c>
      <c r="N45" t="s">
        <v>260</v>
      </c>
      <c r="S45" t="b">
        <v>1</v>
      </c>
      <c r="U45" s="2">
        <f>HYPERLINK("https://sbirkapp.gov.cz/detail/SPPNPAL6WEUUAEE4", "https://sbirkapp.gov.cz/detail/SPPNPAL6WEUUAEE4")</f>
        <v>0</v>
      </c>
      <c r="V45" t="s">
        <v>261</v>
      </c>
      <c r="W4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2026-08-18T17:33:39Z</dcterms:created>
  <dcterms:modified xsi:type="dcterms:W3CDTF">2026-08-18T17:33:39Z</dcterms:modified>
</cp:coreProperties>
</file>