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<sst xmlns="http://schemas.openxmlformats.org/spreadsheetml/2006/main" count="458" uniqueCount="219">
  <si>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</si>
  <si>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</si>
  <si>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</si>
  <si>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</si>
  <si>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</si>
  <si>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</si>
  <si>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</si>
  <si>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</si>
  <si>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</si>
  <si>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</si>
  <si>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</si>
  <si>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</si>
  <si>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</si>
  <si>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</si>
  <si>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</si>
  <si>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</si>
  <si>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</si>
  <si>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</si>
  <si>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</si>
  <si>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</si>
  <si>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</si>
  <si>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</si>
  <si>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</si>
  <si>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Město Postoloprty</t>
  </si>
  <si>
    <t>00265403</t>
  </si>
  <si>
    <t>2nsbuxb</t>
  </si>
  <si>
    <t>Ústecký kraj</t>
  </si>
  <si>
    <t>2/2026</t>
  </si>
  <si>
    <t>Obecně závazná vyhláška</t>
  </si>
  <si>
    <t>o regulaci hlučných činností a o stanovení výjimečných případů, kdy doba nočního klidu je vymezena dobou kratší</t>
  </si>
  <si>
    <t>2026-03-20</t>
  </si>
  <si>
    <t>Běžný</t>
  </si>
  <si>
    <t>veřejný pořádek - hlučné činnosti; noční klid</t>
  </si>
  <si>
    <t>zákon č. 128/2000 Sb., o obcích - § 10 písm. a) - hlučné činnosti; zákon č. 251/2016 Sb., o některých přestupcích - § 5 odst. 7</t>
  </si>
  <si>
    <t>2/2023: O regulaci hlučných činností a stanovení výjimečných případů, kdy doba nočního klidu je vymezena dobou kratší</t>
  </si>
  <si>
    <t>1659880474</t>
  </si>
  <si>
    <t>1/2026</t>
  </si>
  <si>
    <t>o zákazu odpalování pyrotechnických výrobků a jejich užívání k provádění ohňostrojných prací nebo ohňostrojů</t>
  </si>
  <si>
    <t>pyrotechnické výrobky</t>
  </si>
  <si>
    <t>zákon č. 206/2015 Sb., zákon o pyrotechnice - § 35c</t>
  </si>
  <si>
    <t>1659875854</t>
  </si>
  <si>
    <t>4/2025</t>
  </si>
  <si>
    <t>kterou se stanoví obecní systém odpadového hospodářství</t>
  </si>
  <si>
    <t>2025-12-27</t>
  </si>
  <si>
    <t>systém odpadového hospodářství</t>
  </si>
  <si>
    <t>zákon č. 541/2020 Sb., o odpadech - § 59 odst. 4</t>
  </si>
  <si>
    <t>2/2022: Obecní systém odpadového hospodářství</t>
  </si>
  <si>
    <t>1620258936</t>
  </si>
  <si>
    <t>3/2025</t>
  </si>
  <si>
    <t>o místním poplatku za obecní systém odpadového hospodářství</t>
  </si>
  <si>
    <t>2026-01-01</t>
  </si>
  <si>
    <t>místní poplatek za obecní systém odpadového hospodářství</t>
  </si>
  <si>
    <t>zákon č. 565/1990 Sb., o místních poplatcích - § 14 - za obecní systém odpadového hospodářství</t>
  </si>
  <si>
    <t>3/2023: o místním poplatku za obecní systém odpadového hospodářství</t>
  </si>
  <si>
    <t>1619612875</t>
  </si>
  <si>
    <t>2/2025</t>
  </si>
  <si>
    <t>o zákazu požívání alkoholických nápojů na vybraných veřejných prostranstvích</t>
  </si>
  <si>
    <t>2025-11-27</t>
  </si>
  <si>
    <t>veřejný pořádek - konzumace alkoholu</t>
  </si>
  <si>
    <t>zákon č. 128/2000 Sb., o obcích - § 10 písm. a) - konzumace alkoholu</t>
  </si>
  <si>
    <t>3/2024: o zákazu požívání alkoholických nápojů na vybraných veřejných prostranstvích</t>
  </si>
  <si>
    <t>1604753411</t>
  </si>
  <si>
    <t>1/2025</t>
  </si>
  <si>
    <t>Nařízení</t>
  </si>
  <si>
    <t>Tržní řád</t>
  </si>
  <si>
    <t>2025-05-07</t>
  </si>
  <si>
    <t>regulace prodeje zboží a nabízení služeb - tržní řád; regulace podomního a pochůzkového prodeje a nabízení služeb</t>
  </si>
  <si>
    <t xml:space="preserve">zákon č. 455/1991 Sb., živnostenský zákon - § 18 odst. 1 ; zákon č. 455/1991 Sb., živnostenský zákon - § 18 odst. 4 </t>
  </si>
  <si>
    <t>2/2013: Nařízení města Postoloprty, kterým se vydává tržní řád</t>
  </si>
  <si>
    <t>1512528994</t>
  </si>
  <si>
    <t>4/2024</t>
  </si>
  <si>
    <t>kterou se zrušuje obecně č.2/2008, o stanovení podmínek pro pořádání, průběh a ukončení veřejnosti přístupných kulturních akcí, včetně tanečních zábav a diskoték a jiných kulturních akcí v rozsahu nezbytném k zajištění veřejného pořádku</t>
  </si>
  <si>
    <t>2024-11-19</t>
  </si>
  <si>
    <t>jiná</t>
  </si>
  <si>
    <t xml:space="preserve">ústavní zákon č. 1/1993 Sb., Ústava České republiky - čl. 104 odst. 3 </t>
  </si>
  <si>
    <t>2/2008: Obecně závazná vyhláška o stanovení podmínek pro pořádání, průběh a ukončení veřejnosti přístupných kulturních akcí, včetně tanečních zábav a diskoték a jiných kulturních akcí v rozsahu nezbytném k zajištění veřejného pořádku</t>
  </si>
  <si>
    <t>2/2025: o zákazu požívání alkoholických nápojů na vybraných veřejných prostranstvích</t>
  </si>
  <si>
    <t>1433857166</t>
  </si>
  <si>
    <t>2/2008</t>
  </si>
  <si>
    <t>VÝMAZ</t>
  </si>
  <si>
    <t>-</t>
  </si>
  <si>
    <t>1433852196</t>
  </si>
  <si>
    <t>3/2024</t>
  </si>
  <si>
    <t>2024-10-01</t>
  </si>
  <si>
    <t>1/2008: Obecně závazná vyhláška o regulaci konzumace alkoholických nápojů na veřejném prostranství k zabezpečení místních záležitostí veřejného pořádku</t>
  </si>
  <si>
    <t>1412675068</t>
  </si>
  <si>
    <t>2/2024</t>
  </si>
  <si>
    <t>Požární řád</t>
  </si>
  <si>
    <t>2024-09-21</t>
  </si>
  <si>
    <t>požární ochrana - požární řád</t>
  </si>
  <si>
    <t>zákon č. 133/1985 Sb., o požární ochraně - § 29 odst. 1 písm. o) bod 1</t>
  </si>
  <si>
    <t>1/2014: Obecně závazná vyhláška Požární řád města Postoloprty</t>
  </si>
  <si>
    <t>1408383295</t>
  </si>
  <si>
    <t>1/2024</t>
  </si>
  <si>
    <t>Obecně závazná vyhláška o stanovení koeficientů pro výpočet daně z nemovitých věcí</t>
  </si>
  <si>
    <t>2025-01-01</t>
  </si>
  <si>
    <t>daň z nemovitých věcí - místní koeficient; daň z nemovitých věcí - místní koeficient; daň z nemovitých věcí - koeficient u pozemků</t>
  </si>
  <si>
    <t>zákon č. 338/1992 Sb., o dani z nemovitých věcí - § 12 odst. 1 písm. a) bod 2; zákon č. 338/1992 Sb., o dani z nemovitých věcí - § 12 odst. 1 písm. a) bod 4; zákon č. 338/1992 Sb., o dani z nemovitých věcí - § 6 odst. 4</t>
  </si>
  <si>
    <t>3/2011: Obecně závazná vyhláška o stanovení koeficientů pro výpočet daně z nemovitosti</t>
  </si>
  <si>
    <t>1408024304</t>
  </si>
  <si>
    <t>1/2021</t>
  </si>
  <si>
    <t>obecně závazná vyhláška o místním poplatku ze psů</t>
  </si>
  <si>
    <t>2022-01-01</t>
  </si>
  <si>
    <t>Dle přechodného ustanovení</t>
  </si>
  <si>
    <t>místní poplatek ze psů</t>
  </si>
  <si>
    <t>zákon č. 565/1990 Sb., o místních poplatcích - § 14 - ze psů</t>
  </si>
  <si>
    <t>1370647179</t>
  </si>
  <si>
    <t>1/2014</t>
  </si>
  <si>
    <t>Obecně závazná vyhláška Požární řád města Postoloprty</t>
  </si>
  <si>
    <t>2014-06-14</t>
  </si>
  <si>
    <t>2/2024: Požární řád; 2/2024: Požární řád</t>
  </si>
  <si>
    <t>1368980505</t>
  </si>
  <si>
    <t>1/2010</t>
  </si>
  <si>
    <t>Obecně závazná vyhláška, kterou se mění obecně závazná vyhláška č.1/2004, o zřízení městské policie a zrušuje e obecně závazná vyhláška č. 8/2005, o podrobnostech nošení stejnokroje strážníka Městské policie v Postoloprtech</t>
  </si>
  <si>
    <t>2010-03-25</t>
  </si>
  <si>
    <t>obecní policie</t>
  </si>
  <si>
    <t xml:space="preserve">zákon č. 553/1991 Sb., o obecní policii - § 1 odst. 1 </t>
  </si>
  <si>
    <t>1/2004: Obecně závazná vyhláška o zřízení městské policie</t>
  </si>
  <si>
    <t>1368951552</t>
  </si>
  <si>
    <t>Obecně závazná vyhláška o stanovení podmínek pro pořádání, průběh a ukončení veřejnosti přístupných kulturních akcí, včetně tanečních zábav a diskoték a jiných kulturních akcí v rozsahu nezbytném k zajištění veřejného pořádku</t>
  </si>
  <si>
    <t>2008-07-01</t>
  </si>
  <si>
    <t>veřejný pořádek - podmínky pro pořádání veřejně přístupných akcí</t>
  </si>
  <si>
    <t>zákon č. 128/2000 Sb., o obcích - § 10 písm. b) - podmínky pro pořádání veřejně přístupných akcí</t>
  </si>
  <si>
    <t>4/2024: kterou se zrušuje obecně č.2/2008, o stanovení podmínek pro pořádání, průběh a ukončení veřejnosti přístupných kulturních akcí, včetně tanečních zábav a diskoték a jiných kulturních akcí v rozsahu nezbytném k zajištění veřejného pořádku</t>
  </si>
  <si>
    <t>1368947104</t>
  </si>
  <si>
    <t>1/2008</t>
  </si>
  <si>
    <t>Obecně závazná vyhláška o regulaci konzumace alkoholických nápojů na veřejném prostranství k zabezpečení místních záležitostí veřejného pořádku</t>
  </si>
  <si>
    <t>1368943708</t>
  </si>
  <si>
    <t>1/2004</t>
  </si>
  <si>
    <t>Obecně závazná vyhláška o zřízení městské policie</t>
  </si>
  <si>
    <t>2004-04-13</t>
  </si>
  <si>
    <t>1/2010: Obecně závazná vyhláška, kterou se mění obecně závazná vyhláška č.1/2004, o zřízení městské policie a zrušuje e obecně závazná vyhláška č. 8/2005, o podrobnostech nošení stejnokroje strážníka Městské policie v Postoloprtech</t>
  </si>
  <si>
    <t>1368940198</t>
  </si>
  <si>
    <t>3/2011</t>
  </si>
  <si>
    <t>Obecně závazná vyhláška o stanovení koeficientů pro výpočet daně z nemovitosti</t>
  </si>
  <si>
    <t>2012-01-01</t>
  </si>
  <si>
    <t>daň z nemovitých věcí - koeficient u staveb a jednotek; daň z nemovitých věcí - koeficient u staveb a jednotek; daň z nemovitých věcí - koeficient u pozemků; daň z nemovitých věcí - místní koeficient</t>
  </si>
  <si>
    <t>zákon č. 338/1992 Sb., o dani z nemovitých věcí - § 11 odst. 3 písm. a)  ; zákon č. 338/1992 Sb., o dani z nemovitých věcí - § 11 odst. 3 písm. b)  ; zákon č. 338/1992 Sb., o dani z nemovitých věcí - § 6 odst. 4 písm. b); zákon č. 338/1992 Sb., o dani z nemovitých věcí - § 12</t>
  </si>
  <si>
    <t>1/2024: Obecně závazná vyhláška o stanovení koeficientů pro výpočet daně z nemovitých věcí; 1/2024: Obecně závazná vyhláška o stanovení koeficientů pro výpočet daně z nemovitých věcí</t>
  </si>
  <si>
    <t>1365815844</t>
  </si>
  <si>
    <t>1/2013</t>
  </si>
  <si>
    <t>Obecně závazná vyhláška, kterou se mění obecně závazná vyhláška č.6/2011, o regulaci provozování loterií a jiných podobných her</t>
  </si>
  <si>
    <t>2013-04-09</t>
  </si>
  <si>
    <t>hazardní hry</t>
  </si>
  <si>
    <t>zákon č. 186/2016 Sb., o hazardních hrách - § 12 odst. 1</t>
  </si>
  <si>
    <t>6/2011: Obecně závazná vyhláška o regulaci provozování loterií a jiných podobných her</t>
  </si>
  <si>
    <t>1365810171</t>
  </si>
  <si>
    <t>6/2011</t>
  </si>
  <si>
    <t>Obecně závazná vyhláška o regulaci provozování loterií a jiných podobných her</t>
  </si>
  <si>
    <t>1/2013: Obecně závazná vyhláška, kterou se mění obecně závazná vyhláška č.6/2011, o regulaci provozování loterií a jiných podobných her</t>
  </si>
  <si>
    <t>1365805059</t>
  </si>
  <si>
    <t>2/2013</t>
  </si>
  <si>
    <t>Obecně závazná vyhláška o místním poplatku za užívání veřejného prostranství</t>
  </si>
  <si>
    <t>2013-04-24</t>
  </si>
  <si>
    <t>místní poplatek za užívání veřejného prostranství</t>
  </si>
  <si>
    <t>zákon č. 565/1990 Sb., o místních poplatcích - § 14 - za užívání veřejného prostranství</t>
  </si>
  <si>
    <t>1365799782</t>
  </si>
  <si>
    <t>Nařízení města Postoloprty, kterým se vydává tržní řád</t>
  </si>
  <si>
    <t>2013-07-06</t>
  </si>
  <si>
    <t>1/2025: Tržní řád; 1/2025: Tržní řád</t>
  </si>
  <si>
    <t>1365624456</t>
  </si>
  <si>
    <t>1/2018</t>
  </si>
  <si>
    <t>Obecně závazná vyhláška, kterou se stanoví část společného školského obvodu mateřské školy</t>
  </si>
  <si>
    <t>2018-07-06</t>
  </si>
  <si>
    <t>školské obvody - mateřské školy</t>
  </si>
  <si>
    <t>zákon č. 561/2004 Sb., školský zákon - § 179 odst. 3 a § 178 odst. 2 písm. c)</t>
  </si>
  <si>
    <t>1365612985</t>
  </si>
  <si>
    <t>2/2020</t>
  </si>
  <si>
    <t>Obecně závazná vyhláška, kterou se upravují pravidla pro pohyb psů na vybraném veřejném prostranství</t>
  </si>
  <si>
    <t>2020-06-19</t>
  </si>
  <si>
    <t>pohyb psů</t>
  </si>
  <si>
    <t>zákon č. 246/1992 Sb., na ochranu zvířat proti týrání - § 24 odst. 2</t>
  </si>
  <si>
    <t>1365608603</t>
  </si>
  <si>
    <t>3/2023</t>
  </si>
  <si>
    <t>2024-01-01</t>
  </si>
  <si>
    <t>3/2022: O místním poplatku za obecní systém odpadového hospodářství</t>
  </si>
  <si>
    <t>3/2025: o místním poplatku za obecní systém odpadového hospodářství</t>
  </si>
  <si>
    <t>1285797642</t>
  </si>
  <si>
    <t>2/2023</t>
  </si>
  <si>
    <t>O regulaci hlučných činností a stanovení výjimečných případů, kdy doba nočního klidu je vymezena dobou kratší</t>
  </si>
  <si>
    <t>2023-12-29</t>
  </si>
  <si>
    <t>1/2019: o regulaci hlučných činností a zkrácení doby nočního klidu</t>
  </si>
  <si>
    <t>2/2026: o regulaci hlučných činností a o stanovení výjimečných případů, kdy doba nočního klidu je vymezena dobou kratší; 2/2026: o regulaci hlučných činností a o stanovení výjimečných případů, kdy doba nočního klidu je vymezena dobou kratší</t>
  </si>
  <si>
    <t>1285796278</t>
  </si>
  <si>
    <t>1/2023</t>
  </si>
  <si>
    <t>O opatřeních ke zlepšení vzhledu veřejné zeleně a dalších vybraných veřejných prostranství</t>
  </si>
  <si>
    <t>2023-06-24</t>
  </si>
  <si>
    <t>veřejný pořádek - údržba a ochrana veřejné zeleně; veřejný pořádek - jiné</t>
  </si>
  <si>
    <t>zákon č. 128/2000 Sb., o obcích - § 10 písm. c) - údržba a ochrana veřejné zeleně; zákon č. 128/2000 Sb., o obcích - § 10 písm. a) - jiné</t>
  </si>
  <si>
    <t>3/2020: O opatřeních ke zlepšení vzhledu veřejné zeleně a dalších vybraných veřejných prostranství</t>
  </si>
  <si>
    <t>1201127703</t>
  </si>
  <si>
    <t>3/2022</t>
  </si>
  <si>
    <t>O místním poplatku za obecní systém odpadového hospodářství</t>
  </si>
  <si>
    <t>2023-01-01</t>
  </si>
  <si>
    <t>1116486798</t>
  </si>
  <si>
    <t>2/2022</t>
  </si>
  <si>
    <t>Obecní systém odpadového hospodářství</t>
  </si>
  <si>
    <t>4/2025: kterou se stanoví obecní systém odpadového hospodářství</t>
  </si>
  <si>
    <t>1116459045</t>
  </si>
  <si>
    <t>1/2019</t>
  </si>
  <si>
    <t>o regulaci hlučných činností a zkrácení doby nočního klidu</t>
  </si>
  <si>
    <t>2019-03-22</t>
  </si>
  <si>
    <t>veřejný pořádek - hlučné činnosti; veřejný pořádek - pyrotechnika; noční klid</t>
  </si>
  <si>
    <t>zákon č. 128/2000 Sb., o obcích - § 10 písm. a) - hlučné činnosti; zákon č. 128/2000 Sb., o obcích - § 10 písm. a) - pyrotechnika; zákon č. 251/2016 Sb., o některých přestupcích - § 5 odst. 7</t>
  </si>
  <si>
    <t>2/2023: O regulaci hlučných činností a stanovení výjimečných případů, kdy doba nočního klidu je vymezena dobou kratší; 2/2023: O regulaci hlučných činností a stanovení výjimečných případů, kdy doba nočního klidu je vymezena dobou kratší</t>
  </si>
  <si>
    <t>1040927072</t>
  </si>
  <si>
    <t>3/2020</t>
  </si>
  <si>
    <t>zákon č. 128/2000 Sb., o obcích - § 10 písm. c) - údržba a ochrana veřejné zeleně; zákon č. 128/2000 Sb., o obcích - § 10 písm. b) - jiné</t>
  </si>
  <si>
    <t>1/2023: O opatřeních ke zlepšení vzhledu veřejné zeleně a dalších vybraných veřejných prostranství</t>
  </si>
  <si>
    <t>1040923720</t>
  </si>
  <si>
    <t>1/2022</t>
  </si>
  <si>
    <t>kterou se zrušuje obecně závazná vyhláška č. 1/2020, o evidenci trvale označených psů a jejich chovatelů</t>
  </si>
  <si>
    <t>2022-03-08</t>
  </si>
  <si>
    <t>zrušovací</t>
  </si>
  <si>
    <t>ústavní zákon č. 1/1993 Sb., Ústava České republiky - čl. 104 odst. 3 - zrušovací OZV</t>
  </si>
  <si>
    <t>1005731459</t>
  </si>
  <si>
    <t>1/2020</t>
  </si>
  <si>
    <t>O Evidenci trvale označených psů a jejich chovatelů</t>
  </si>
  <si>
    <t>983259404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</si>
</sst>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34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9.7109375" customWidth="1"/>
    <col min="2" max="2" width="10.7109375" customWidth="1"/>
    <col min="3" max="3" width="9.7109375" customWidth="1"/>
    <col min="4" max="4" width="14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70.7109375" customWidth="1"/>
    <col min="14" max="14" width="70.7109375" customWidth="1"/>
    <col min="15" max="15" width="70.7109375" customWidth="1"/>
    <col min="16" max="16" width="70.7109375" customWidth="1"/>
    <col min="17" max="17" width="70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46085</v>
      </c>
      <c r="I2" s="1">
        <v>46086.52440166659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HYPERLINK("https://sbirkapp.gov.cz/detail/SPPZP3RJGC7VZBWM", "https://sbirkapp.gov.cz/detail/SPPZP3RJGC7VZBWM")</f>
        <v>0</v>
      </c>
      <c r="V2" t="s">
        <v>35</v>
      </c>
      <c r="W2">
        <v>2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46085</v>
      </c>
      <c r="I3" s="1">
        <v>46086.52020215502</v>
      </c>
      <c r="J3" t="s">
        <v>30</v>
      </c>
      <c r="K3" t="s">
        <v>31</v>
      </c>
      <c r="M3" t="s">
        <v>38</v>
      </c>
      <c r="N3" t="s">
        <v>39</v>
      </c>
      <c r="S3" t="b">
        <v>1</v>
      </c>
      <c r="U3" s="2">
        <f>HYPERLINK("https://sbirkapp.gov.cz/detail/SPPYOBXIRKY2DGXC", "https://sbirkapp.gov.cz/detail/SPPYOBXIRKY2DGXC")</f>
        <v>0</v>
      </c>
      <c r="V3" t="s">
        <v>40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41</v>
      </c>
      <c r="F4" t="s">
        <v>28</v>
      </c>
      <c r="G4" t="s">
        <v>42</v>
      </c>
      <c r="H4" s="1">
        <v>46001</v>
      </c>
      <c r="I4" s="1">
        <v>46003.32358410023</v>
      </c>
      <c r="J4" t="s">
        <v>43</v>
      </c>
      <c r="K4" t="s">
        <v>31</v>
      </c>
      <c r="M4" t="s">
        <v>44</v>
      </c>
      <c r="N4" t="s">
        <v>45</v>
      </c>
      <c r="P4" t="s">
        <v>46</v>
      </c>
      <c r="S4" t="b">
        <v>1</v>
      </c>
      <c r="U4" s="2">
        <f>HYPERLINK("https://sbirkapp.gov.cz/detail/SPPX7C57WNVPNL5A", "https://sbirkapp.gov.cz/detail/SPPX7C57WNVPNL5A")</f>
        <v>0</v>
      </c>
      <c r="V4" t="s">
        <v>47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48</v>
      </c>
      <c r="F5" t="s">
        <v>28</v>
      </c>
      <c r="G5" t="s">
        <v>49</v>
      </c>
      <c r="H5" s="1">
        <v>46001</v>
      </c>
      <c r="I5" s="1">
        <v>46002.45901334067</v>
      </c>
      <c r="J5" t="s">
        <v>50</v>
      </c>
      <c r="K5" t="s">
        <v>31</v>
      </c>
      <c r="M5" t="s">
        <v>51</v>
      </c>
      <c r="N5" t="s">
        <v>52</v>
      </c>
      <c r="P5" t="s">
        <v>53</v>
      </c>
      <c r="S5" t="b">
        <v>1</v>
      </c>
      <c r="U5" s="2">
        <f>HYPERLINK("https://sbirkapp.gov.cz/detail/SPPPSLCTKOVCPEVK", "https://sbirkapp.gov.cz/detail/SPPPSLCTKOVCPEVK")</f>
        <v>0</v>
      </c>
      <c r="V5" t="s">
        <v>54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55</v>
      </c>
      <c r="F6" t="s">
        <v>28</v>
      </c>
      <c r="G6" t="s">
        <v>56</v>
      </c>
      <c r="H6" s="1">
        <v>45966</v>
      </c>
      <c r="I6" s="1">
        <v>45973.23344737532</v>
      </c>
      <c r="J6" t="s">
        <v>57</v>
      </c>
      <c r="K6" t="s">
        <v>31</v>
      </c>
      <c r="M6" t="s">
        <v>58</v>
      </c>
      <c r="N6" t="s">
        <v>59</v>
      </c>
      <c r="P6" t="s">
        <v>60</v>
      </c>
      <c r="S6" t="b">
        <v>1</v>
      </c>
      <c r="U6" s="2">
        <f>HYPERLINK("https://sbirkapp.gov.cz/detail/SPPPPF7BQPPPCNKK", "https://sbirkapp.gov.cz/detail/SPPPPF7BQPPPCNKK")</f>
        <v>0</v>
      </c>
      <c r="V6" t="s">
        <v>61</v>
      </c>
      <c r="W6">
        <v>2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62</v>
      </c>
      <c r="F7" t="s">
        <v>63</v>
      </c>
      <c r="G7" t="s">
        <v>64</v>
      </c>
      <c r="H7" s="1">
        <v>45769</v>
      </c>
      <c r="I7" s="1">
        <v>45769.55065222688</v>
      </c>
      <c r="J7" t="s">
        <v>65</v>
      </c>
      <c r="K7" t="s">
        <v>31</v>
      </c>
      <c r="M7" t="s">
        <v>66</v>
      </c>
      <c r="N7" t="s">
        <v>67</v>
      </c>
      <c r="P7" t="s">
        <v>68</v>
      </c>
      <c r="S7" t="b">
        <v>1</v>
      </c>
      <c r="U7" s="2">
        <f>HYPERLINK("https://sbirkapp.gov.cz/detail/SPPAYIU4J4I3OV5W", "https://sbirkapp.gov.cz/detail/SPPAYIU4J4I3OV5W")</f>
        <v>0</v>
      </c>
      <c r="V7" t="s">
        <v>69</v>
      </c>
      <c r="W7">
        <v>2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70</v>
      </c>
      <c r="F8" t="s">
        <v>28</v>
      </c>
      <c r="G8" t="s">
        <v>71</v>
      </c>
      <c r="H8" s="1">
        <v>45595</v>
      </c>
      <c r="I8" s="1">
        <v>45600.30022062833</v>
      </c>
      <c r="J8" t="s">
        <v>72</v>
      </c>
      <c r="K8" t="s">
        <v>31</v>
      </c>
      <c r="M8" t="s">
        <v>73</v>
      </c>
      <c r="N8" t="s">
        <v>74</v>
      </c>
      <c r="P8" t="s">
        <v>75</v>
      </c>
      <c r="R8" t="s">
        <v>76</v>
      </c>
      <c r="S8" t="b">
        <v>1</v>
      </c>
      <c r="U8" s="2">
        <f>HYPERLINK("https://sbirkapp.gov.cz/detail/SPPHJTGTDN3JXJSW", "https://sbirkapp.gov.cz/detail/SPPHJTGTDN3JXJSW")</f>
        <v>0</v>
      </c>
      <c r="V8" t="s">
        <v>77</v>
      </c>
      <c r="W8">
        <v>3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78</v>
      </c>
      <c r="F9" t="s">
        <v>79</v>
      </c>
      <c r="G9" t="s">
        <v>80</v>
      </c>
      <c r="H9" t="s">
        <v>80</v>
      </c>
      <c r="I9" t="s">
        <v>80</v>
      </c>
      <c r="J9" t="s">
        <v>80</v>
      </c>
      <c r="K9" t="s">
        <v>80</v>
      </c>
      <c r="L9" t="s">
        <v>80</v>
      </c>
      <c r="M9" t="s">
        <v>80</v>
      </c>
      <c r="N9" t="s">
        <v>80</v>
      </c>
      <c r="O9" t="s">
        <v>80</v>
      </c>
      <c r="P9" t="s">
        <v>80</v>
      </c>
      <c r="Q9" t="s">
        <v>80</v>
      </c>
      <c r="R9" t="s">
        <v>80</v>
      </c>
      <c r="S9" t="s">
        <v>80</v>
      </c>
      <c r="T9" t="s">
        <v>80</v>
      </c>
      <c r="U9" t="s">
        <v>80</v>
      </c>
      <c r="V9" t="s">
        <v>81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82</v>
      </c>
      <c r="F10" t="s">
        <v>28</v>
      </c>
      <c r="G10" t="s">
        <v>56</v>
      </c>
      <c r="H10" s="1">
        <v>45539</v>
      </c>
      <c r="I10" s="1">
        <v>45551.67364739932</v>
      </c>
      <c r="J10" t="s">
        <v>83</v>
      </c>
      <c r="K10" t="s">
        <v>31</v>
      </c>
      <c r="M10" t="s">
        <v>58</v>
      </c>
      <c r="N10" t="s">
        <v>59</v>
      </c>
      <c r="P10" t="s">
        <v>84</v>
      </c>
      <c r="R10" t="s">
        <v>76</v>
      </c>
      <c r="S10" t="b">
        <v>0</v>
      </c>
      <c r="T10" s="1">
        <v>45988</v>
      </c>
      <c r="U10" s="2">
        <f>HYPERLINK("https://sbirkapp.gov.cz/detail/SPPFKB4RJJITD7QO", "https://sbirkapp.gov.cz/detail/SPPFKB4RJJITD7QO")</f>
        <v>0</v>
      </c>
      <c r="V10" t="s">
        <v>85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86</v>
      </c>
      <c r="F11" t="s">
        <v>28</v>
      </c>
      <c r="G11" t="s">
        <v>87</v>
      </c>
      <c r="H11" s="1">
        <v>45539</v>
      </c>
      <c r="I11" s="1">
        <v>45541.33571942245</v>
      </c>
      <c r="J11" t="s">
        <v>88</v>
      </c>
      <c r="K11" t="s">
        <v>31</v>
      </c>
      <c r="M11" t="s">
        <v>89</v>
      </c>
      <c r="N11" t="s">
        <v>90</v>
      </c>
      <c r="P11" t="s">
        <v>91</v>
      </c>
      <c r="S11" t="b">
        <v>1</v>
      </c>
      <c r="U11" s="2">
        <f>HYPERLINK("https://sbirkapp.gov.cz/detail/SPP5FIEY76ZZO7WI", "https://sbirkapp.gov.cz/detail/SPP5FIEY76ZZO7WI")</f>
        <v>0</v>
      </c>
      <c r="V11" t="s">
        <v>92</v>
      </c>
      <c r="W11">
        <v>2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93</v>
      </c>
      <c r="F12" t="s">
        <v>28</v>
      </c>
      <c r="G12" t="s">
        <v>94</v>
      </c>
      <c r="H12" s="1">
        <v>45539</v>
      </c>
      <c r="I12" s="1">
        <v>45540.54488667523</v>
      </c>
      <c r="J12" t="s">
        <v>95</v>
      </c>
      <c r="K12" t="s">
        <v>31</v>
      </c>
      <c r="M12" t="s">
        <v>96</v>
      </c>
      <c r="N12" t="s">
        <v>97</v>
      </c>
      <c r="P12" t="s">
        <v>98</v>
      </c>
      <c r="S12" t="b">
        <v>1</v>
      </c>
      <c r="U12" s="2">
        <f>HYPERLINK("https://sbirkapp.gov.cz/detail/SPPN5RHDNXJTQTHQ", "https://sbirkapp.gov.cz/detail/SPPN5RHDNXJTQTHQ")</f>
        <v>0</v>
      </c>
      <c r="V12" t="s">
        <v>99</v>
      </c>
      <c r="W12">
        <v>2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100</v>
      </c>
      <c r="F13" t="s">
        <v>28</v>
      </c>
      <c r="G13" t="s">
        <v>101</v>
      </c>
      <c r="H13" s="1">
        <v>44462</v>
      </c>
      <c r="I13" s="1">
        <v>45454.24234857131</v>
      </c>
      <c r="J13" t="s">
        <v>102</v>
      </c>
      <c r="K13" t="s">
        <v>103</v>
      </c>
      <c r="L13" s="1">
        <v>44462</v>
      </c>
      <c r="M13" t="s">
        <v>104</v>
      </c>
      <c r="N13" t="s">
        <v>105</v>
      </c>
      <c r="S13" t="b">
        <v>1</v>
      </c>
      <c r="U13" s="2">
        <f>HYPERLINK("https://sbirkapp.gov.cz/detail/SPPQFQUBZLQDYENY", "https://sbirkapp.gov.cz/detail/SPPQFQUBZLQDYENY")</f>
        <v>0</v>
      </c>
      <c r="V13" t="s">
        <v>106</v>
      </c>
      <c r="W13">
        <v>1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107</v>
      </c>
      <c r="F14" t="s">
        <v>28</v>
      </c>
      <c r="G14" t="s">
        <v>108</v>
      </c>
      <c r="H14" s="1">
        <v>41771</v>
      </c>
      <c r="I14" s="1">
        <v>45449.56758996935</v>
      </c>
      <c r="J14" t="s">
        <v>109</v>
      </c>
      <c r="K14" t="s">
        <v>103</v>
      </c>
      <c r="L14" s="1">
        <v>41771</v>
      </c>
      <c r="M14" t="s">
        <v>89</v>
      </c>
      <c r="N14" t="s">
        <v>90</v>
      </c>
      <c r="R14" t="s">
        <v>110</v>
      </c>
      <c r="S14" t="b">
        <v>0</v>
      </c>
      <c r="T14" s="1">
        <v>45556</v>
      </c>
      <c r="U14" s="2">
        <f>HYPERLINK("https://sbirkapp.gov.cz/detail/SPPXSD3RPT6OCU6C", "https://sbirkapp.gov.cz/detail/SPPXSD3RPT6OCU6C")</f>
        <v>0</v>
      </c>
      <c r="V14" t="s">
        <v>111</v>
      </c>
      <c r="W14">
        <v>2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112</v>
      </c>
      <c r="F15" t="s">
        <v>28</v>
      </c>
      <c r="G15" t="s">
        <v>113</v>
      </c>
      <c r="H15" s="1">
        <v>40262</v>
      </c>
      <c r="I15" s="1">
        <v>45449.53888189781</v>
      </c>
      <c r="J15" t="s">
        <v>114</v>
      </c>
      <c r="K15" t="s">
        <v>103</v>
      </c>
      <c r="L15" s="1">
        <v>40262</v>
      </c>
      <c r="M15" t="s">
        <v>115</v>
      </c>
      <c r="N15" t="s">
        <v>116</v>
      </c>
      <c r="O15" t="s">
        <v>117</v>
      </c>
      <c r="S15" t="b">
        <v>1</v>
      </c>
      <c r="U15" s="2">
        <f>HYPERLINK("https://sbirkapp.gov.cz/detail/SPPZTBWRKIGJQRYA", "https://sbirkapp.gov.cz/detail/SPPZTBWRKIGJQRYA")</f>
        <v>0</v>
      </c>
      <c r="V15" t="s">
        <v>118</v>
      </c>
      <c r="W15">
        <v>1</v>
      </c>
    </row>
    <row r="16" spans="1:23">
      <c r="A16" t="s">
        <v>23</v>
      </c>
      <c r="B16" t="s">
        <v>24</v>
      </c>
      <c r="C16" t="s">
        <v>25</v>
      </c>
      <c r="D16" t="s">
        <v>26</v>
      </c>
      <c r="E16" t="s">
        <v>78</v>
      </c>
      <c r="F16" t="s">
        <v>28</v>
      </c>
      <c r="G16" t="s">
        <v>119</v>
      </c>
      <c r="H16" s="1">
        <v>39587</v>
      </c>
      <c r="I16" s="1">
        <v>45449.53348961939</v>
      </c>
      <c r="J16" t="s">
        <v>120</v>
      </c>
      <c r="K16" t="s">
        <v>103</v>
      </c>
      <c r="L16" s="1">
        <v>39587</v>
      </c>
      <c r="M16" t="s">
        <v>121</v>
      </c>
      <c r="N16" t="s">
        <v>122</v>
      </c>
      <c r="R16" t="s">
        <v>123</v>
      </c>
      <c r="S16" t="b">
        <v>0</v>
      </c>
      <c r="T16" s="1">
        <v>45615</v>
      </c>
      <c r="U16" s="2">
        <f>HYPERLINK("https://sbirkapp.gov.cz/detail/SPPMSGEWUGRY4KYK", "https://sbirkapp.gov.cz/detail/SPPMSGEWUGRY4KYK")</f>
        <v>0</v>
      </c>
      <c r="V16" t="s">
        <v>124</v>
      </c>
      <c r="W16">
        <v>2</v>
      </c>
    </row>
    <row r="17" spans="1:23">
      <c r="A17" t="s">
        <v>23</v>
      </c>
      <c r="B17" t="s">
        <v>24</v>
      </c>
      <c r="C17" t="s">
        <v>25</v>
      </c>
      <c r="D17" t="s">
        <v>26</v>
      </c>
      <c r="E17" t="s">
        <v>125</v>
      </c>
      <c r="F17" t="s">
        <v>28</v>
      </c>
      <c r="G17" t="s">
        <v>126</v>
      </c>
      <c r="H17" s="1">
        <v>39587</v>
      </c>
      <c r="I17" s="1">
        <v>45449.52867232336</v>
      </c>
      <c r="J17" t="s">
        <v>120</v>
      </c>
      <c r="K17" t="s">
        <v>103</v>
      </c>
      <c r="L17" s="1">
        <v>39587</v>
      </c>
      <c r="M17" t="s">
        <v>58</v>
      </c>
      <c r="N17" t="s">
        <v>59</v>
      </c>
      <c r="R17" t="s">
        <v>60</v>
      </c>
      <c r="S17" t="b">
        <v>0</v>
      </c>
      <c r="T17" s="1">
        <v>45566</v>
      </c>
      <c r="U17" s="2">
        <f>HYPERLINK("https://sbirkapp.gov.cz/detail/SPPIYLENYUDDYLL2", "https://sbirkapp.gov.cz/detail/SPPIYLENYUDDYLL2")</f>
        <v>0</v>
      </c>
      <c r="V17" t="s">
        <v>127</v>
      </c>
      <c r="W17">
        <v>1</v>
      </c>
    </row>
    <row r="18" spans="1:23">
      <c r="A18" t="s">
        <v>23</v>
      </c>
      <c r="B18" t="s">
        <v>24</v>
      </c>
      <c r="C18" t="s">
        <v>25</v>
      </c>
      <c r="D18" t="s">
        <v>26</v>
      </c>
      <c r="E18" t="s">
        <v>128</v>
      </c>
      <c r="F18" t="s">
        <v>28</v>
      </c>
      <c r="G18" t="s">
        <v>129</v>
      </c>
      <c r="H18" s="1">
        <v>38072</v>
      </c>
      <c r="I18" s="1">
        <v>45449.52475960361</v>
      </c>
      <c r="J18" t="s">
        <v>130</v>
      </c>
      <c r="K18" t="s">
        <v>103</v>
      </c>
      <c r="L18" s="1">
        <v>38072</v>
      </c>
      <c r="M18" t="s">
        <v>115</v>
      </c>
      <c r="N18" t="s">
        <v>116</v>
      </c>
      <c r="Q18" t="s">
        <v>131</v>
      </c>
      <c r="S18" t="b">
        <v>1</v>
      </c>
      <c r="U18" s="2">
        <f>HYPERLINK("https://sbirkapp.gov.cz/detail/SPPGXR7UTSUEELWU", "https://sbirkapp.gov.cz/detail/SPPGXR7UTSUEELWU")</f>
        <v>0</v>
      </c>
      <c r="V18" t="s">
        <v>132</v>
      </c>
      <c r="W18">
        <v>2</v>
      </c>
    </row>
    <row r="19" spans="1:23">
      <c r="A19" t="s">
        <v>23</v>
      </c>
      <c r="B19" t="s">
        <v>24</v>
      </c>
      <c r="C19" t="s">
        <v>25</v>
      </c>
      <c r="D19" t="s">
        <v>26</v>
      </c>
      <c r="E19" t="s">
        <v>133</v>
      </c>
      <c r="F19" t="s">
        <v>28</v>
      </c>
      <c r="G19" t="s">
        <v>134</v>
      </c>
      <c r="H19" s="1">
        <v>40812</v>
      </c>
      <c r="I19" s="1">
        <v>45442.59258370595</v>
      </c>
      <c r="J19" t="s">
        <v>135</v>
      </c>
      <c r="K19" t="s">
        <v>103</v>
      </c>
      <c r="L19" s="1">
        <v>40812</v>
      </c>
      <c r="M19" t="s">
        <v>136</v>
      </c>
      <c r="N19" t="s">
        <v>137</v>
      </c>
      <c r="R19" t="s">
        <v>138</v>
      </c>
      <c r="S19" t="b">
        <v>0</v>
      </c>
      <c r="T19" s="1">
        <v>45658</v>
      </c>
      <c r="U19" s="2">
        <f>HYPERLINK("https://sbirkapp.gov.cz/detail/SPPFILE3PIDCW3WW", "https://sbirkapp.gov.cz/detail/SPPFILE3PIDCW3WW")</f>
        <v>0</v>
      </c>
      <c r="V19" t="s">
        <v>139</v>
      </c>
      <c r="W19">
        <v>2</v>
      </c>
    </row>
    <row r="20" spans="1:23">
      <c r="A20" t="s">
        <v>23</v>
      </c>
      <c r="B20" t="s">
        <v>24</v>
      </c>
      <c r="C20" t="s">
        <v>25</v>
      </c>
      <c r="D20" t="s">
        <v>26</v>
      </c>
      <c r="E20" t="s">
        <v>140</v>
      </c>
      <c r="F20" t="s">
        <v>28</v>
      </c>
      <c r="G20" t="s">
        <v>141</v>
      </c>
      <c r="H20" s="1">
        <v>41373</v>
      </c>
      <c r="I20" s="1">
        <v>45442.58785768316</v>
      </c>
      <c r="J20" t="s">
        <v>142</v>
      </c>
      <c r="K20" t="s">
        <v>103</v>
      </c>
      <c r="L20" s="1">
        <v>41373</v>
      </c>
      <c r="M20" t="s">
        <v>143</v>
      </c>
      <c r="N20" t="s">
        <v>144</v>
      </c>
      <c r="O20" t="s">
        <v>145</v>
      </c>
      <c r="S20" t="b">
        <v>1</v>
      </c>
      <c r="U20" s="2">
        <f>HYPERLINK("https://sbirkapp.gov.cz/detail/SPPMXGPKN5NCHDLW", "https://sbirkapp.gov.cz/detail/SPPMXGPKN5NCHDLW")</f>
        <v>0</v>
      </c>
      <c r="V20" t="s">
        <v>146</v>
      </c>
      <c r="W20">
        <v>1</v>
      </c>
    </row>
    <row r="21" spans="1:23">
      <c r="A21" t="s">
        <v>23</v>
      </c>
      <c r="B21" t="s">
        <v>24</v>
      </c>
      <c r="C21" t="s">
        <v>25</v>
      </c>
      <c r="D21" t="s">
        <v>26</v>
      </c>
      <c r="E21" t="s">
        <v>147</v>
      </c>
      <c r="F21" t="s">
        <v>28</v>
      </c>
      <c r="G21" t="s">
        <v>148</v>
      </c>
      <c r="H21" s="1">
        <v>40897</v>
      </c>
      <c r="I21" s="1">
        <v>45442.58365355738</v>
      </c>
      <c r="J21" t="s">
        <v>135</v>
      </c>
      <c r="K21" t="s">
        <v>103</v>
      </c>
      <c r="L21" s="1">
        <v>40897</v>
      </c>
      <c r="M21" t="s">
        <v>143</v>
      </c>
      <c r="N21" t="s">
        <v>144</v>
      </c>
      <c r="Q21" t="s">
        <v>149</v>
      </c>
      <c r="S21" t="b">
        <v>1</v>
      </c>
      <c r="U21" s="2">
        <f>HYPERLINK("https://sbirkapp.gov.cz/detail/SPPJTTM6HWUIRMG2", "https://sbirkapp.gov.cz/detail/SPPJTTM6HWUIRMG2")</f>
        <v>0</v>
      </c>
      <c r="V21" t="s">
        <v>150</v>
      </c>
      <c r="W21">
        <v>1</v>
      </c>
    </row>
    <row r="22" spans="1:23">
      <c r="A22" t="s">
        <v>23</v>
      </c>
      <c r="B22" t="s">
        <v>24</v>
      </c>
      <c r="C22" t="s">
        <v>25</v>
      </c>
      <c r="D22" t="s">
        <v>26</v>
      </c>
      <c r="E22" t="s">
        <v>151</v>
      </c>
      <c r="F22" t="s">
        <v>28</v>
      </c>
      <c r="G22" t="s">
        <v>152</v>
      </c>
      <c r="H22" s="1">
        <v>41373</v>
      </c>
      <c r="I22" s="1">
        <v>45442.57778789471</v>
      </c>
      <c r="J22" t="s">
        <v>153</v>
      </c>
      <c r="K22" t="s">
        <v>103</v>
      </c>
      <c r="L22" s="1">
        <v>41373</v>
      </c>
      <c r="M22" t="s">
        <v>154</v>
      </c>
      <c r="N22" t="s">
        <v>155</v>
      </c>
      <c r="S22" t="b">
        <v>1</v>
      </c>
      <c r="U22" s="2">
        <f>HYPERLINK("https://sbirkapp.gov.cz/detail/SPP6JY67EVL7OOQO", "https://sbirkapp.gov.cz/detail/SPP6JY67EVL7OOQO")</f>
        <v>0</v>
      </c>
      <c r="V22" t="s">
        <v>156</v>
      </c>
      <c r="W22">
        <v>2</v>
      </c>
    </row>
    <row r="23" spans="1:23">
      <c r="A23" t="s">
        <v>23</v>
      </c>
      <c r="B23" t="s">
        <v>24</v>
      </c>
      <c r="C23" t="s">
        <v>25</v>
      </c>
      <c r="D23" t="s">
        <v>26</v>
      </c>
      <c r="E23" t="s">
        <v>151</v>
      </c>
      <c r="F23" t="s">
        <v>63</v>
      </c>
      <c r="G23" t="s">
        <v>157</v>
      </c>
      <c r="H23" s="1">
        <v>41446</v>
      </c>
      <c r="I23" s="1">
        <v>45442.41013580436</v>
      </c>
      <c r="J23" t="s">
        <v>158</v>
      </c>
      <c r="K23" t="s">
        <v>103</v>
      </c>
      <c r="L23" s="1">
        <v>41446</v>
      </c>
      <c r="M23" t="s">
        <v>66</v>
      </c>
      <c r="N23" t="s">
        <v>67</v>
      </c>
      <c r="R23" t="s">
        <v>159</v>
      </c>
      <c r="S23" t="b">
        <v>0</v>
      </c>
      <c r="T23" s="1">
        <v>45784</v>
      </c>
      <c r="U23" s="2">
        <f>HYPERLINK("https://sbirkapp.gov.cz/detail/SPPAHASVM5LCU2SG", "https://sbirkapp.gov.cz/detail/SPPAHASVM5LCU2SG")</f>
        <v>0</v>
      </c>
      <c r="V23" t="s">
        <v>160</v>
      </c>
      <c r="W23">
        <v>2</v>
      </c>
    </row>
    <row r="24" spans="1:23">
      <c r="A24" t="s">
        <v>23</v>
      </c>
      <c r="B24" t="s">
        <v>24</v>
      </c>
      <c r="C24" t="s">
        <v>25</v>
      </c>
      <c r="D24" t="s">
        <v>26</v>
      </c>
      <c r="E24" t="s">
        <v>161</v>
      </c>
      <c r="F24" t="s">
        <v>28</v>
      </c>
      <c r="G24" t="s">
        <v>162</v>
      </c>
      <c r="H24" s="1">
        <v>43272</v>
      </c>
      <c r="I24" s="1">
        <v>45442.40227212728</v>
      </c>
      <c r="J24" t="s">
        <v>163</v>
      </c>
      <c r="K24" t="s">
        <v>103</v>
      </c>
      <c r="L24" s="1">
        <v>43272</v>
      </c>
      <c r="M24" t="s">
        <v>164</v>
      </c>
      <c r="N24" t="s">
        <v>165</v>
      </c>
      <c r="S24" t="b">
        <v>1</v>
      </c>
      <c r="U24" s="2">
        <f>HYPERLINK("https://sbirkapp.gov.cz/detail/SPP3ESPC3QJCLIUA", "https://sbirkapp.gov.cz/detail/SPP3ESPC3QJCLIUA")</f>
        <v>0</v>
      </c>
      <c r="V24" t="s">
        <v>166</v>
      </c>
      <c r="W24">
        <v>1</v>
      </c>
    </row>
    <row r="25" spans="1:23">
      <c r="A25" t="s">
        <v>23</v>
      </c>
      <c r="B25" t="s">
        <v>24</v>
      </c>
      <c r="C25" t="s">
        <v>25</v>
      </c>
      <c r="D25" t="s">
        <v>26</v>
      </c>
      <c r="E25" t="s">
        <v>167</v>
      </c>
      <c r="F25" t="s">
        <v>28</v>
      </c>
      <c r="G25" t="s">
        <v>168</v>
      </c>
      <c r="H25" s="1">
        <v>43986</v>
      </c>
      <c r="I25" s="1">
        <v>45442.39750461937</v>
      </c>
      <c r="J25" t="s">
        <v>169</v>
      </c>
      <c r="K25" t="s">
        <v>103</v>
      </c>
      <c r="L25" s="1">
        <v>43986</v>
      </c>
      <c r="M25" t="s">
        <v>170</v>
      </c>
      <c r="N25" t="s">
        <v>171</v>
      </c>
      <c r="S25" t="b">
        <v>1</v>
      </c>
      <c r="U25" s="2">
        <f>HYPERLINK("https://sbirkapp.gov.cz/detail/SPPJAGHOVOEY2J2S", "https://sbirkapp.gov.cz/detail/SPPJAGHOVOEY2J2S")</f>
        <v>0</v>
      </c>
      <c r="V25" t="s">
        <v>172</v>
      </c>
      <c r="W25">
        <v>1</v>
      </c>
    </row>
    <row r="26" spans="1:23">
      <c r="A26" t="s">
        <v>23</v>
      </c>
      <c r="B26" t="s">
        <v>24</v>
      </c>
      <c r="C26" t="s">
        <v>25</v>
      </c>
      <c r="D26" t="s">
        <v>26</v>
      </c>
      <c r="E26" t="s">
        <v>173</v>
      </c>
      <c r="F26" t="s">
        <v>28</v>
      </c>
      <c r="G26" t="s">
        <v>49</v>
      </c>
      <c r="H26" s="1">
        <v>45273</v>
      </c>
      <c r="I26" s="1">
        <v>45274.53391628763</v>
      </c>
      <c r="J26" t="s">
        <v>174</v>
      </c>
      <c r="K26" t="s">
        <v>31</v>
      </c>
      <c r="M26" t="s">
        <v>51</v>
      </c>
      <c r="N26" t="s">
        <v>52</v>
      </c>
      <c r="P26" t="s">
        <v>175</v>
      </c>
      <c r="R26" t="s">
        <v>176</v>
      </c>
      <c r="S26" t="b">
        <v>0</v>
      </c>
      <c r="T26" s="1">
        <v>46023</v>
      </c>
      <c r="U26" s="2">
        <f>HYPERLINK("https://sbirkapp.gov.cz/detail/SPPMOLU24FWPTJPK", "https://sbirkapp.gov.cz/detail/SPPMOLU24FWPTJPK")</f>
        <v>0</v>
      </c>
      <c r="V26" t="s">
        <v>177</v>
      </c>
      <c r="W26">
        <v>1</v>
      </c>
    </row>
    <row r="27" spans="1:23">
      <c r="A27" t="s">
        <v>23</v>
      </c>
      <c r="B27" t="s">
        <v>24</v>
      </c>
      <c r="C27" t="s">
        <v>25</v>
      </c>
      <c r="D27" t="s">
        <v>26</v>
      </c>
      <c r="E27" t="s">
        <v>178</v>
      </c>
      <c r="F27" t="s">
        <v>28</v>
      </c>
      <c r="G27" t="s">
        <v>179</v>
      </c>
      <c r="H27" s="1">
        <v>45273</v>
      </c>
      <c r="I27" s="1">
        <v>45274.53212762507</v>
      </c>
      <c r="J27" t="s">
        <v>180</v>
      </c>
      <c r="K27" t="s">
        <v>31</v>
      </c>
      <c r="M27" t="s">
        <v>32</v>
      </c>
      <c r="N27" t="s">
        <v>33</v>
      </c>
      <c r="P27" t="s">
        <v>181</v>
      </c>
      <c r="R27" t="s">
        <v>182</v>
      </c>
      <c r="S27" t="b">
        <v>0</v>
      </c>
      <c r="T27" s="1">
        <v>46101</v>
      </c>
      <c r="U27" s="2">
        <f>HYPERLINK("https://sbirkapp.gov.cz/detail/SPPMAD32DC3MSTQG", "https://sbirkapp.gov.cz/detail/SPPMAD32DC3MSTQG")</f>
        <v>0</v>
      </c>
      <c r="V27" t="s">
        <v>183</v>
      </c>
      <c r="W27">
        <v>2</v>
      </c>
    </row>
    <row r="28" spans="1:23">
      <c r="A28" t="s">
        <v>23</v>
      </c>
      <c r="B28" t="s">
        <v>24</v>
      </c>
      <c r="C28" t="s">
        <v>25</v>
      </c>
      <c r="D28" t="s">
        <v>26</v>
      </c>
      <c r="E28" t="s">
        <v>184</v>
      </c>
      <c r="F28" t="s">
        <v>28</v>
      </c>
      <c r="G28" t="s">
        <v>185</v>
      </c>
      <c r="H28" s="1">
        <v>45084</v>
      </c>
      <c r="I28" s="1">
        <v>45086.28784073592</v>
      </c>
      <c r="J28" t="s">
        <v>186</v>
      </c>
      <c r="K28" t="s">
        <v>31</v>
      </c>
      <c r="M28" t="s">
        <v>187</v>
      </c>
      <c r="N28" t="s">
        <v>188</v>
      </c>
      <c r="P28" t="s">
        <v>189</v>
      </c>
      <c r="S28" t="b">
        <v>1</v>
      </c>
      <c r="U28" s="2">
        <f>HYPERLINK("https://sbirkapp.gov.cz/detail/SPP6WCWIHCW7BJ34", "https://sbirkapp.gov.cz/detail/SPP6WCWIHCW7BJ34")</f>
        <v>0</v>
      </c>
      <c r="V28" t="s">
        <v>190</v>
      </c>
      <c r="W28">
        <v>2</v>
      </c>
    </row>
    <row r="29" spans="1:23">
      <c r="A29" t="s">
        <v>23</v>
      </c>
      <c r="B29" t="s">
        <v>24</v>
      </c>
      <c r="C29" t="s">
        <v>25</v>
      </c>
      <c r="D29" t="s">
        <v>26</v>
      </c>
      <c r="E29" t="s">
        <v>191</v>
      </c>
      <c r="F29" t="s">
        <v>28</v>
      </c>
      <c r="G29" t="s">
        <v>192</v>
      </c>
      <c r="H29" s="1">
        <v>44909</v>
      </c>
      <c r="I29" s="1">
        <v>44910.5534760685</v>
      </c>
      <c r="J29" t="s">
        <v>193</v>
      </c>
      <c r="K29" t="s">
        <v>31</v>
      </c>
      <c r="M29" t="s">
        <v>51</v>
      </c>
      <c r="N29" t="s">
        <v>52</v>
      </c>
      <c r="R29" t="s">
        <v>53</v>
      </c>
      <c r="S29" t="b">
        <v>0</v>
      </c>
      <c r="T29" s="1">
        <v>45292</v>
      </c>
      <c r="U29" s="2">
        <f>HYPERLINK("https://sbirkapp.gov.cz/detail/SPPMYTZBA4HOUMAM", "https://sbirkapp.gov.cz/detail/SPPMYTZBA4HOUMAM")</f>
        <v>0</v>
      </c>
      <c r="V29" t="s">
        <v>194</v>
      </c>
      <c r="W29">
        <v>1</v>
      </c>
    </row>
    <row r="30" spans="1:23">
      <c r="A30" t="s">
        <v>23</v>
      </c>
      <c r="B30" t="s">
        <v>24</v>
      </c>
      <c r="C30" t="s">
        <v>25</v>
      </c>
      <c r="D30" t="s">
        <v>26</v>
      </c>
      <c r="E30" t="s">
        <v>195</v>
      </c>
      <c r="F30" t="s">
        <v>28</v>
      </c>
      <c r="G30" t="s">
        <v>196</v>
      </c>
      <c r="H30" s="1">
        <v>44909</v>
      </c>
      <c r="I30" s="1">
        <v>44910.52326935055</v>
      </c>
      <c r="J30" t="s">
        <v>193</v>
      </c>
      <c r="K30" t="s">
        <v>31</v>
      </c>
      <c r="M30" t="s">
        <v>44</v>
      </c>
      <c r="N30" t="s">
        <v>45</v>
      </c>
      <c r="R30" t="s">
        <v>197</v>
      </c>
      <c r="S30" t="b">
        <v>0</v>
      </c>
      <c r="T30" s="1">
        <v>46018</v>
      </c>
      <c r="U30" s="2">
        <f>HYPERLINK("https://sbirkapp.gov.cz/detail/SPPS4K64CYROVOZW", "https://sbirkapp.gov.cz/detail/SPPS4K64CYROVOZW")</f>
        <v>0</v>
      </c>
      <c r="V30" t="s">
        <v>198</v>
      </c>
      <c r="W30">
        <v>1</v>
      </c>
    </row>
    <row r="31" spans="1:23">
      <c r="A31" t="s">
        <v>23</v>
      </c>
      <c r="B31" t="s">
        <v>24</v>
      </c>
      <c r="C31" t="s">
        <v>25</v>
      </c>
      <c r="D31" t="s">
        <v>26</v>
      </c>
      <c r="E31" t="s">
        <v>199</v>
      </c>
      <c r="F31" t="s">
        <v>28</v>
      </c>
      <c r="G31" t="s">
        <v>200</v>
      </c>
      <c r="H31" s="1">
        <v>43531</v>
      </c>
      <c r="I31" s="1">
        <v>44700.56394456891</v>
      </c>
      <c r="J31" t="s">
        <v>201</v>
      </c>
      <c r="K31" t="s">
        <v>103</v>
      </c>
      <c r="L31" s="1">
        <v>43531</v>
      </c>
      <c r="M31" t="s">
        <v>202</v>
      </c>
      <c r="N31" t="s">
        <v>203</v>
      </c>
      <c r="R31" t="s">
        <v>204</v>
      </c>
      <c r="S31" t="b">
        <v>0</v>
      </c>
      <c r="T31" s="1">
        <v>45289</v>
      </c>
      <c r="U31" s="2">
        <f>HYPERLINK("https://sbirkapp.gov.cz/detail/SPPZWXT2T3CHJDOY", "https://sbirkapp.gov.cz/detail/SPPZWXT2T3CHJDOY")</f>
        <v>0</v>
      </c>
      <c r="V31" t="s">
        <v>205</v>
      </c>
      <c r="W31">
        <v>1</v>
      </c>
    </row>
    <row r="32" spans="1:23">
      <c r="A32" t="s">
        <v>23</v>
      </c>
      <c r="B32" t="s">
        <v>24</v>
      </c>
      <c r="C32" t="s">
        <v>25</v>
      </c>
      <c r="D32" t="s">
        <v>26</v>
      </c>
      <c r="E32" t="s">
        <v>206</v>
      </c>
      <c r="F32" t="s">
        <v>28</v>
      </c>
      <c r="G32" t="s">
        <v>185</v>
      </c>
      <c r="H32" s="1">
        <v>43986</v>
      </c>
      <c r="I32" s="1">
        <v>44700.56078581319</v>
      </c>
      <c r="J32" t="s">
        <v>169</v>
      </c>
      <c r="K32" t="s">
        <v>103</v>
      </c>
      <c r="L32" s="1">
        <v>43986</v>
      </c>
      <c r="M32" t="s">
        <v>187</v>
      </c>
      <c r="N32" t="s">
        <v>207</v>
      </c>
      <c r="R32" t="s">
        <v>208</v>
      </c>
      <c r="S32" t="b">
        <v>0</v>
      </c>
      <c r="T32" s="1">
        <v>45101</v>
      </c>
      <c r="U32" s="2">
        <f>HYPERLINK("https://sbirkapp.gov.cz/detail/SPPGXWJARNW3JVQI", "https://sbirkapp.gov.cz/detail/SPPGXWJARNW3JVQI")</f>
        <v>0</v>
      </c>
      <c r="V32" t="s">
        <v>209</v>
      </c>
      <c r="W32">
        <v>1</v>
      </c>
    </row>
    <row r="33" spans="1:23">
      <c r="A33" t="s">
        <v>23</v>
      </c>
      <c r="B33" t="s">
        <v>24</v>
      </c>
      <c r="C33" t="s">
        <v>25</v>
      </c>
      <c r="D33" t="s">
        <v>26</v>
      </c>
      <c r="E33" t="s">
        <v>210</v>
      </c>
      <c r="F33" t="s">
        <v>28</v>
      </c>
      <c r="G33" t="s">
        <v>211</v>
      </c>
      <c r="H33" s="1">
        <v>44608</v>
      </c>
      <c r="I33" s="1">
        <v>44613.40232907813</v>
      </c>
      <c r="J33" t="s">
        <v>212</v>
      </c>
      <c r="K33" t="s">
        <v>31</v>
      </c>
      <c r="M33" t="s">
        <v>213</v>
      </c>
      <c r="N33" t="s">
        <v>214</v>
      </c>
      <c r="S33" t="b">
        <v>1</v>
      </c>
      <c r="U33" s="2">
        <f>HYPERLINK("https://sbirkapp.gov.cz/detail/SPPUWYDG2B7XCYUM", "https://sbirkapp.gov.cz/detail/SPPUWYDG2B7XCYUM")</f>
        <v>0</v>
      </c>
      <c r="V33" t="s">
        <v>215</v>
      </c>
      <c r="W33">
        <v>3</v>
      </c>
    </row>
    <row r="34" spans="1:23">
      <c r="A34" t="s">
        <v>23</v>
      </c>
      <c r="B34" t="s">
        <v>24</v>
      </c>
      <c r="C34" t="s">
        <v>25</v>
      </c>
      <c r="D34" t="s">
        <v>26</v>
      </c>
      <c r="E34" t="s">
        <v>216</v>
      </c>
      <c r="F34" t="s">
        <v>28</v>
      </c>
      <c r="G34" t="s">
        <v>217</v>
      </c>
      <c r="H34" s="1">
        <v>43986</v>
      </c>
      <c r="I34" s="1">
        <v>44564.58906941071</v>
      </c>
      <c r="J34" t="s">
        <v>169</v>
      </c>
      <c r="K34" t="s">
        <v>103</v>
      </c>
      <c r="L34" s="1">
        <v>43986</v>
      </c>
      <c r="M34" t="s">
        <v>73</v>
      </c>
      <c r="N34" t="s">
        <v>74</v>
      </c>
      <c r="S34" t="b">
        <v>1</v>
      </c>
      <c r="U34" s="2">
        <f>HYPERLINK("https://sbirkapp.gov.cz/detail/SPPLPBMVXTOKFAYA", "https://sbirkapp.gov.cz/detail/SPPLPBMVXTOKFAYA")</f>
        <v>0</v>
      </c>
      <c r="V34" t="s">
        <v>218</v>
      </c>
      <c r="W34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2026-05-13T02:43:01Z</dcterms:created>
  <dcterms:modified xsi:type="dcterms:W3CDTF">2026-05-13T02:43:01Z</dcterms:modified>
</cp:coreProperties>
</file>