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<sst xmlns="http://schemas.openxmlformats.org/spreadsheetml/2006/main" count="557" uniqueCount="234">
  <si>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</si>
  <si>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</si>
  <si>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</si>
  <si>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</si>
  <si>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</si>
  <si>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</si>
  <si>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</si>
  <si>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</si>
  <si>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</si>
  <si>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</si>
  <si>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</si>
  <si>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</si>
  <si>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</si>
  <si>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</si>
  <si>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</si>
  <si>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</si>
  <si>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</si>
  <si>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</si>
  <si>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</si>
  <si>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</si>
  <si>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</si>
  <si>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</si>
  <si>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</si>
  <si>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Opatovice nad Labem</t>
  </si>
  <si>
    <t>00274011</t>
  </si>
  <si>
    <t>kvsbqar</t>
  </si>
  <si>
    <t>Pardubický kraj</t>
  </si>
  <si>
    <t>2/2026</t>
  </si>
  <si>
    <t>Obecně závazná vyhláška</t>
  </si>
  <si>
    <t>Obecně závazná vyhláška o nočním klidu</t>
  </si>
  <si>
    <t>2026-06-06</t>
  </si>
  <si>
    <t>Běžný</t>
  </si>
  <si>
    <t>noční klid</t>
  </si>
  <si>
    <t>zákon č. 251/2016 Sb., o některých přestupcích - § 5 odst. 7</t>
  </si>
  <si>
    <t>6/2025: Obecně závazná vyhláška obce Opatovice nad Labem o nočním klidu</t>
  </si>
  <si>
    <t>1701612576</t>
  </si>
  <si>
    <t>1/2026</t>
  </si>
  <si>
    <t>Obecně závazná vyhláška obce o stanovení obecního systému odpadového hospodářství na území obce Opatovice nad Labem</t>
  </si>
  <si>
    <t>systém odpadového hospodářství</t>
  </si>
  <si>
    <t>zákon č. 541/2020 Sb., o odpadech - § 59 odst. 4</t>
  </si>
  <si>
    <t>2/2023: Obecně závazná vyhláška o stanovení obecního systému odpadového hospodářství na území obce Opatovice nad Labem</t>
  </si>
  <si>
    <t>1701610345</t>
  </si>
  <si>
    <t>6/2025</t>
  </si>
  <si>
    <t>Obecně závazná vyhláška obce Opatovice nad Labem o nočním klidu</t>
  </si>
  <si>
    <t>2025-12-22</t>
  </si>
  <si>
    <t>1/2025: Obecně závazná vyhláška o nočním klidu</t>
  </si>
  <si>
    <t>2/2026: Obecně závazná vyhláška o nočním klidu</t>
  </si>
  <si>
    <t>1616499314</t>
  </si>
  <si>
    <t>5/2025</t>
  </si>
  <si>
    <t>Obecně závazná vyhláška obce Opatovice nad Labem, kterou se zrušuje obecně závazná vyhláška č.5/2023</t>
  </si>
  <si>
    <t>zrušovací</t>
  </si>
  <si>
    <t>ústavní zákon č. 1/1993 Sb., Ústava České republiky - čl. 104 odst. 3 - zrušovací OZV</t>
  </si>
  <si>
    <t>5/2023: OZV č.5 o stanovení koeficientu pro výpočet daně z nemovitých věcí</t>
  </si>
  <si>
    <t>1616498377</t>
  </si>
  <si>
    <t>4/2025</t>
  </si>
  <si>
    <t>Obecně závazná vyhláška obce Opatovice nad Labem o místním poplatku ze psů</t>
  </si>
  <si>
    <t>2026-01-01</t>
  </si>
  <si>
    <t>místní poplatek ze psů</t>
  </si>
  <si>
    <t>zákon č. 565/1990 Sb., o místních poplatcích - § 14 - ze psů</t>
  </si>
  <si>
    <t>6/2023: Obecně závazná vyhláška obce Opatovice nad Labem, o místním poplatku ze psů</t>
  </si>
  <si>
    <t>1616497953</t>
  </si>
  <si>
    <t>3/2025</t>
  </si>
  <si>
    <t>Obecně závazná vyhláška obce Opatovice nad Labem o zřízení obecní policie</t>
  </si>
  <si>
    <t>2025-10-17</t>
  </si>
  <si>
    <t>obecní policie</t>
  </si>
  <si>
    <t xml:space="preserve">zákon č. 553/1991 Sb., o obecní policii - § 1 odst. 1 </t>
  </si>
  <si>
    <t>4/1999: Vyhláška č.4/1999 o obecní policii Opatovice nad Labem</t>
  </si>
  <si>
    <t>1586513257</t>
  </si>
  <si>
    <t>2/2025</t>
  </si>
  <si>
    <t>Obecně závazná vyhláška obce Opatovice nad Labem, kterou se zrušuje obecně závazná vyhláška č.2/2019</t>
  </si>
  <si>
    <t>2/2019: OZV č.2/2019 o evidenci chovatelů trvale označených psů</t>
  </si>
  <si>
    <t>1586510393</t>
  </si>
  <si>
    <t>1/2025</t>
  </si>
  <si>
    <t>2025-08-01</t>
  </si>
  <si>
    <t>2/2024: Obecně závazná vyhláška o nočním klidu</t>
  </si>
  <si>
    <t>1553468281</t>
  </si>
  <si>
    <t>3/2024</t>
  </si>
  <si>
    <t>Nařízení</t>
  </si>
  <si>
    <t>Nařízení obce Opatovice nad Labem, o zákazu podomního a pochůzkového prodeje na území obce při výkonu licencované činnosti držitelem licence nebo při výkonu zprostředkovatelské činnosti v energetických odvětvích</t>
  </si>
  <si>
    <t>2024-10-12</t>
  </si>
  <si>
    <t>regulace prodeje zboží nebo poskytování služeb v energetických odvětvích</t>
  </si>
  <si>
    <t>zákon č. 458/2000 Sb., energetický zákon - § 11p</t>
  </si>
  <si>
    <t>1418110892</t>
  </si>
  <si>
    <t>2/2024</t>
  </si>
  <si>
    <t>2024-07-12</t>
  </si>
  <si>
    <t>3/2016: OZV č.3/2016, o nočním klidu</t>
  </si>
  <si>
    <t>1378567564</t>
  </si>
  <si>
    <t>1/2024</t>
  </si>
  <si>
    <t>Obecně závazná vyhláška obce Opatovice nad Labem, kterou se zrušuje obecně závazná vyhláška č. 1/2020 ze dne 16. 6. 2020</t>
  </si>
  <si>
    <t>2024-08-31</t>
  </si>
  <si>
    <t>1/2020: Obecně závazná vyhláška obce Opatovice nad Labem č. 1/2020, kterou se stanoví část společného školského obvodu mateřské školy</t>
  </si>
  <si>
    <t>1336375780</t>
  </si>
  <si>
    <t>8/2023</t>
  </si>
  <si>
    <t>Obecně závazná vyhláška obce Opatovice nad Labem,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</si>
  <si>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</si>
  <si>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</si>
  <si>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</si>
  <si>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1/2023: Obecně závazná vyhláška obce Opatovice nad Labem , o místním poplatku za užívání veřejného prostranství</t>
  </si>
  <si>
    <t>1261016326</t>
  </si>
  <si>
    <t>7/2023</t>
  </si>
  <si>
    <t>Obecně závazná vyhláška obce 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</si>
  <si>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</si>
  <si>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</si>
  <si>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7/2022: OZV o místním poplatku za odkládání kom. odpadu z nemovité věci</t>
  </si>
  <si>
    <t>1261011880</t>
  </si>
  <si>
    <t>6/2023</t>
  </si>
  <si>
    <t>Obecně závazná vyhláška obce Opatovice nad Labem, o místním poplatku ze psů</t>
  </si>
  <si>
    <t>9/2022: OZV o místním poplatku ze psů</t>
  </si>
  <si>
    <t>4/2025: Obecně závazná vyhláška obce Opatovice nad Labem o místním poplatku ze psů; 4/2025: Obecně závazná vyhláška obce Opatovice nad Labem o místním poplatku ze psů</t>
  </si>
  <si>
    <t>1261011005</t>
  </si>
  <si>
    <t>5/2023</t>
  </si>
  <si>
    <t>OZV č.5 o stanovení koeficientu pro výpočet daně z nemovitých věcí</t>
  </si>
  <si>
    <t>daň z nemovitých věcí - místní koeficient</t>
  </si>
  <si>
    <t>zákon č. 338/1992 Sb., o dani z nemovitých věcí - § 12</t>
  </si>
  <si>
    <t>1/2022: Obecně závazná vyhláška obce Opatovice nad Labem č.1/2022, o stanovení koeficientu pro výpočet daně z nemovitých věcí</t>
  </si>
  <si>
    <t>5/2025: Obecně závazná vyhláška obce Opatovice nad Labem, kterou se zrušuje obecně závazná vyhláška č.5/2023; 5/2025: Obecně závazná vyhláška obce Opatovice nad Labem, kterou se zrušuje obecně závazná vyhláška č.5/2023</t>
  </si>
  <si>
    <t>1243231627</t>
  </si>
  <si>
    <t>4/2023</t>
  </si>
  <si>
    <t>OZV č.4/2023, kterou se zakazuje konzumace alkoholických nápojů za účelem zabezpečení místních záležitostí veřejného pořádku na vymezených veřejných prostranstvích</t>
  </si>
  <si>
    <t>2023-09-12</t>
  </si>
  <si>
    <t>veřejný pořádek - konzumace alkoholu</t>
  </si>
  <si>
    <t>zákon č. 128/2000 Sb., o obcích - § 10 písm. a) - konzumace alkoholu</t>
  </si>
  <si>
    <t>2/2017: OZV č.2/2017, kterou se zakazuje konzumace alkoholických nápojů za účelem zabezpečení místních záležitostí veřejného pořádku na vymezených veřejných prostranstvích</t>
  </si>
  <si>
    <t>1234285975</t>
  </si>
  <si>
    <t>3/2023</t>
  </si>
  <si>
    <t>Obecně závazná vyhláška obce Opatovice nad Labem - požární řád</t>
  </si>
  <si>
    <t>2023-05-31</t>
  </si>
  <si>
    <t>požární ochrana - požární řád</t>
  </si>
  <si>
    <t>zákon č. 133/1985 Sb., o požární ochraně - § 29 odst. 1 písm. o) bod 1</t>
  </si>
  <si>
    <t>1190674421</t>
  </si>
  <si>
    <t>2/2023</t>
  </si>
  <si>
    <t>Obecně závazná vyhláška o stanovení obecního systému odpadového hospodářství na území obce Opatovice nad Labem</t>
  </si>
  <si>
    <t>8/2022: OZV o stanovení obecního systému odpadového hospodářství</t>
  </si>
  <si>
    <t>1/2026: Obecně závazná vyhláška obce o stanovení obecního systému odpadového hospodářství na území obce Opatovice nad Labem</t>
  </si>
  <si>
    <t>1190194589</t>
  </si>
  <si>
    <t>1/2018</t>
  </si>
  <si>
    <t>Nařízení č.1/2018, o zákazu podomního a pochůzkového prodeje na území obce</t>
  </si>
  <si>
    <t>2018-06-09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</si>
  <si>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</si>
  <si>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</si>
  <si>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</si>
  <si>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1157735501</t>
  </si>
  <si>
    <t>2/2017</t>
  </si>
  <si>
    <t>OZV č.2/2017, kterou se zakazuje konzumace alkoholických nápojů za účelem zabezpečení místních záležitostí veřejného pořádku na vymezených veřejných prostranstvích</t>
  </si>
  <si>
    <t>2017-02-25</t>
  </si>
  <si>
    <t>4/2023: OZV č.4/2023, kterou se zakazuje konzumace alkoholických nápojů za účelem zabezpečení místních záležitostí veřejného pořádku na vymezených veřejných prostranstvích</t>
  </si>
  <si>
    <t>1157577813</t>
  </si>
  <si>
    <t>3/2016</t>
  </si>
  <si>
    <t>OZV č.3/2016, o nočním klidu</t>
  </si>
  <si>
    <t>2016-12-27</t>
  </si>
  <si>
    <t>1157405065</t>
  </si>
  <si>
    <t>1/2017</t>
  </si>
  <si>
    <t>OZV č.1/2017, o stanovení podmínek pro pořádání, průběh a ukončení veřejnosti přístupných sportovních a kulturních podniků, včetně tanečních zábav a diskoték v rozsahu nezbytném k zajištění veřejného pořádku</t>
  </si>
  <si>
    <t>veřejný pořádek - podmínky pro pořádání veřejně přístupných akcí</t>
  </si>
  <si>
    <t>zákon č. 128/2000 Sb., o obcích - § 10 písm. b) - podmínky pro pořádání veřejně přístupných akcí</t>
  </si>
  <si>
    <t>1157399370</t>
  </si>
  <si>
    <t>1/2019</t>
  </si>
  <si>
    <t>OZV č.1/2019, kterou se ruší některé obecně závazné vyhlášky</t>
  </si>
  <si>
    <t>2020-01-01</t>
  </si>
  <si>
    <t>1157394476</t>
  </si>
  <si>
    <t>2/2019</t>
  </si>
  <si>
    <t>OZV č.2/2019 o evidenci chovatelů trvale označených psů</t>
  </si>
  <si>
    <t>pohyb psů</t>
  </si>
  <si>
    <t>zákon č. 246/1992 Sb., na ochranu zvířat proti týrání - § 24 odst. 2</t>
  </si>
  <si>
    <t>2/2025: Obecně závazná vyhláška obce Opatovice nad Labem, kterou se zrušuje obecně závazná vyhláška č.2/2019</t>
  </si>
  <si>
    <t>1157393602</t>
  </si>
  <si>
    <t>OZV č.1/2018 o regulaci provozování hazardních her</t>
  </si>
  <si>
    <t>2018-09-08</t>
  </si>
  <si>
    <t>hazardní hry</t>
  </si>
  <si>
    <t xml:space="preserve">zákon č. 186/2016 Sb., o hazardních hrách - § 12 </t>
  </si>
  <si>
    <t>1157386011</t>
  </si>
  <si>
    <t>4/1999</t>
  </si>
  <si>
    <t>Vyhláška č.4/1999 o obecní policii Opatovice nad Labem</t>
  </si>
  <si>
    <t>1999-07-22</t>
  </si>
  <si>
    <t>3/2025: Obecně závazná vyhláška obce Opatovice nad Labem o zřízení obecní policie; 3/2025: Obecně závazná vyhláška obce Opatovice nad Labem o zřízení obecní policie</t>
  </si>
  <si>
    <t>1157381840</t>
  </si>
  <si>
    <t>1/2020</t>
  </si>
  <si>
    <t>Obecně závazná vyhláška obce Opatovice nad Labem č. 1/2020, kterou se stanoví část společného školského obvodu mateřské školy</t>
  </si>
  <si>
    <t>2020-07-01</t>
  </si>
  <si>
    <t>školské obvody - mateřské školy</t>
  </si>
  <si>
    <t>zákon č. 561/2004 Sb., školský zákon - § 179 odst. 3 a § 178 odst. 2 písm. c)</t>
  </si>
  <si>
    <t>1/2024: Obecně závazná vyhláška obce Opatovice nad Labem, kterou se zrušuje obecně závazná vyhláška č. 1/2020 ze dne 16. 6. 2020; 1/2024: Obecně závazná vyhláška obce Opatovice nad Labem, kterou se zrušuje obecně závazná vyhláška č. 1/2020 ze dne 16. 6. 2020</t>
  </si>
  <si>
    <t>1151638655</t>
  </si>
  <si>
    <t>6/2017</t>
  </si>
  <si>
    <t>Obecně závazná vyhláška obce Opatovice nad Labem č. 6/2017, kterou se stanoví část společného školského obvodu základní školy</t>
  </si>
  <si>
    <t>2017-12-29</t>
  </si>
  <si>
    <t>školské obvody - základní školy</t>
  </si>
  <si>
    <t>zákon č. 561/2004 Sb., školský zákon - § 178 odst. 2 písm. c)</t>
  </si>
  <si>
    <t>1151615780</t>
  </si>
  <si>
    <t>1/2023</t>
  </si>
  <si>
    <t>Obecně závazná vyhláška obce Opatovice nad Labem , o místním poplatku za užívání veřejného prostranství</t>
  </si>
  <si>
    <t>2023-03-11</t>
  </si>
  <si>
    <t>10/2022: OZV o místních poplatcích za užívání veřejného prostranství</t>
  </si>
  <si>
    <t>8/2023: Obecně závazná vyhláška obce Opatovice nad Labem, o místním poplatku za užívání veřejného prostranství</t>
  </si>
  <si>
    <t>1148779908</t>
  </si>
  <si>
    <t>10/2022</t>
  </si>
  <si>
    <t>OZV o místních poplatcích za užívání veřejného prostranství</t>
  </si>
  <si>
    <t>2023-01-01</t>
  </si>
  <si>
    <t>1/2023: Obecně závazná vyhláška obce Opatovice nad Labem , o místním poplatku za užívání veřejného prostranství; 1/2023: Obecně závazná vyhláška obce Opatovice nad Labem , o místním poplatku za užívání veřejného prostranství</t>
  </si>
  <si>
    <t>1116125316</t>
  </si>
  <si>
    <t>9/2022</t>
  </si>
  <si>
    <t>OZV o místním poplatku ze psů</t>
  </si>
  <si>
    <t>1116122361</t>
  </si>
  <si>
    <t>8/2022</t>
  </si>
  <si>
    <t>OZV o stanovení obecního systému odpadového hospodářství</t>
  </si>
  <si>
    <t>1116121029</t>
  </si>
  <si>
    <t>7/2022</t>
  </si>
  <si>
    <t>OZV o místním poplatku za odkládání kom. odpadu z nemovité věci</t>
  </si>
  <si>
    <t>7/2023: Obecně závazná vyhláška obce o místním poplatku za odkládání komunálního odpadu z nemovité věci</t>
  </si>
  <si>
    <t>1116119067</t>
  </si>
  <si>
    <t>6/2022</t>
  </si>
  <si>
    <t>Nařízení obce Opatovice nad Labem o maximálních cenách za nucené odtahy vozidel na území obce Opatovice nad Labem</t>
  </si>
  <si>
    <t>2022-12-27</t>
  </si>
  <si>
    <t>regulace cen - stanovení maximálních cen, pokud nejsou stanoveny ministerstvem</t>
  </si>
  <si>
    <t>zákon č. 265/1991 Sb., o působnosti orgánů České republiky v oblasti cen - § 4a odst. 1 písm. a)</t>
  </si>
  <si>
    <t>Vyřazeno</t>
  </si>
  <si>
    <t>-</t>
  </si>
  <si>
    <t>1115140377</t>
  </si>
  <si>
    <t>5/2022</t>
  </si>
  <si>
    <t>nařízení obce Opatovice nad Labem, kterým se vymezuje rozsah, způsob a lhůta odstraňování závad ve schůdnosti místních komunikací</t>
  </si>
  <si>
    <t>2022-11-01</t>
  </si>
  <si>
    <t>pozemní komunikace - odstranění závad ve schůdnosti</t>
  </si>
  <si>
    <t xml:space="preserve">zákon č. 13/1997 Sb., o pozemních komunikacích - § 27 odst. 7 </t>
  </si>
  <si>
    <t>1092829747</t>
  </si>
  <si>
    <t>4/2022</t>
  </si>
  <si>
    <t>VÝMAZ</t>
  </si>
  <si>
    <t>1087333921</t>
  </si>
  <si>
    <t>3/2022</t>
  </si>
  <si>
    <t>1086923595</t>
  </si>
  <si>
    <t>2/2022</t>
  </si>
  <si>
    <t>1086918246</t>
  </si>
  <si>
    <t>1/2022</t>
  </si>
  <si>
    <t>Obecně závazná vyhláška obce Opatovice nad Labem č.1/2022, o stanovení koeficientu pro výpočet daně z nemovitých věcí</t>
  </si>
  <si>
    <t>1086837102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</si>
</sst>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4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6.7109375" customWidth="1"/>
    <col min="2" max="2" width="10.7109375" customWidth="1"/>
    <col min="3" max="3" width="9.7109375" customWidth="1"/>
    <col min="4" max="4" width="17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10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46155</v>
      </c>
      <c r="I2" s="1">
        <v>46164.40036988581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HYPERLINK("https://sbirkapp.gov.cz/detail/SPPW5RTJOHBLPKWM", "https://sbirkapp.gov.cz/detail/SPPW5RTJOHBLPKWM")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46155</v>
      </c>
      <c r="I3" s="1">
        <v>46164.39773831873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HYPERLINK("https://sbirkapp.gov.cz/detail/SPPWHHYACFW3X4VQ", "https://sbirkapp.gov.cz/detail/SPPWHHYACFW3X4VQ")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45966</v>
      </c>
      <c r="I4" s="1">
        <v>45998.78449059101</v>
      </c>
      <c r="J4" t="s">
        <v>44</v>
      </c>
      <c r="K4" t="s">
        <v>31</v>
      </c>
      <c r="M4" t="s">
        <v>32</v>
      </c>
      <c r="N4" t="s">
        <v>33</v>
      </c>
      <c r="P4" t="s">
        <v>45</v>
      </c>
      <c r="R4" t="s">
        <v>46</v>
      </c>
      <c r="S4" t="b">
        <v>1</v>
      </c>
      <c r="T4" s="1">
        <v>46179</v>
      </c>
      <c r="U4" s="2">
        <f>HYPERLINK("https://sbirkapp.gov.cz/detail/SPP2XROPDC26VYR4", "https://sbirkapp.gov.cz/detail/SPP2XROPDC26VYR4")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45966</v>
      </c>
      <c r="I5" s="1">
        <v>45998.78029177355</v>
      </c>
      <c r="J5" t="s">
        <v>44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HYPERLINK("https://sbirkapp.gov.cz/detail/SPPNNNL3R5VFIJ2A", "https://sbirkapp.gov.cz/detail/SPPNNNL3R5VFIJ2A")</f>
        <v>0</v>
      </c>
      <c r="V5" t="s">
        <v>53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45966</v>
      </c>
      <c r="I6" s="1">
        <v>45998.77609210931</v>
      </c>
      <c r="J6" t="s">
        <v>56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HYPERLINK("https://sbirkapp.gov.cz/detail/SPPDOP7TRNAVZW7U", "https://sbirkapp.gov.cz/detail/SPPDOP7TRNAVZW7U")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45917</v>
      </c>
      <c r="I7" s="1">
        <v>45932.67487628065</v>
      </c>
      <c r="J7" t="s">
        <v>63</v>
      </c>
      <c r="K7" t="s">
        <v>31</v>
      </c>
      <c r="M7" t="s">
        <v>64</v>
      </c>
      <c r="N7" t="s">
        <v>65</v>
      </c>
      <c r="P7" t="s">
        <v>66</v>
      </c>
      <c r="S7" t="b">
        <v>1</v>
      </c>
      <c r="U7" s="2">
        <f>HYPERLINK("https://sbirkapp.gov.cz/detail/SPPN24KSTZZO4IOO", "https://sbirkapp.gov.cz/detail/SPPN24KSTZZO4IOO")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45917</v>
      </c>
      <c r="I8" s="1">
        <v>45932.67119148558</v>
      </c>
      <c r="J8" t="s">
        <v>63</v>
      </c>
      <c r="K8" t="s">
        <v>31</v>
      </c>
      <c r="M8" t="s">
        <v>50</v>
      </c>
      <c r="N8" t="s">
        <v>51</v>
      </c>
      <c r="P8" t="s">
        <v>70</v>
      </c>
      <c r="S8" t="b">
        <v>1</v>
      </c>
      <c r="U8" s="2">
        <f>HYPERLINK("https://sbirkapp.gov.cz/detail/SPPOAQRJ5BOX2OME", "https://sbirkapp.gov.cz/detail/SPPOAQRJ5BOX2OME")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29</v>
      </c>
      <c r="H9" s="1">
        <v>45826</v>
      </c>
      <c r="I9" s="1">
        <v>45855.50434554813</v>
      </c>
      <c r="J9" t="s">
        <v>73</v>
      </c>
      <c r="K9" t="s">
        <v>31</v>
      </c>
      <c r="M9" t="s">
        <v>32</v>
      </c>
      <c r="N9" t="s">
        <v>33</v>
      </c>
      <c r="P9" t="s">
        <v>74</v>
      </c>
      <c r="R9" t="s">
        <v>34</v>
      </c>
      <c r="S9" t="b">
        <v>0</v>
      </c>
      <c r="T9" s="1">
        <v>46013</v>
      </c>
      <c r="U9" s="2">
        <f>HYPERLINK("https://sbirkapp.gov.cz/detail/SPPHBT2ECF4GCK4M", "https://sbirkapp.gov.cz/detail/SPPHBT2ECF4GCK4M")</f>
        <v>0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77</v>
      </c>
      <c r="G10" t="s">
        <v>78</v>
      </c>
      <c r="H10" s="1">
        <v>45560</v>
      </c>
      <c r="I10" s="1">
        <v>45562.58119160661</v>
      </c>
      <c r="J10" t="s">
        <v>79</v>
      </c>
      <c r="K10" t="s">
        <v>31</v>
      </c>
      <c r="M10" t="s">
        <v>80</v>
      </c>
      <c r="N10" t="s">
        <v>81</v>
      </c>
      <c r="S10" t="b">
        <v>1</v>
      </c>
      <c r="U10" s="2">
        <f>HYPERLINK("https://sbirkapp.gov.cz/detail/SPPFMSSJQBPWWZSY", "https://sbirkapp.gov.cz/detail/SPPFMSSJQBPWWZSY")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29</v>
      </c>
      <c r="H11" s="1">
        <v>45469</v>
      </c>
      <c r="I11" s="1">
        <v>45470.54079597619</v>
      </c>
      <c r="J11" t="s">
        <v>84</v>
      </c>
      <c r="K11" t="s">
        <v>31</v>
      </c>
      <c r="M11" t="s">
        <v>32</v>
      </c>
      <c r="N11" t="s">
        <v>33</v>
      </c>
      <c r="P11" t="s">
        <v>85</v>
      </c>
      <c r="R11" t="s">
        <v>45</v>
      </c>
      <c r="S11" t="b">
        <v>0</v>
      </c>
      <c r="T11" s="1">
        <v>45870</v>
      </c>
      <c r="U11" s="2">
        <f>HYPERLINK("https://sbirkapp.gov.cz/detail/SPPFUIPAGEJMPJXE", "https://sbirkapp.gov.cz/detail/SPPFUIPAGEJMPJXE")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45378</v>
      </c>
      <c r="I12" s="1">
        <v>45379.46967619746</v>
      </c>
      <c r="J12" t="s">
        <v>89</v>
      </c>
      <c r="K12" t="s">
        <v>31</v>
      </c>
      <c r="M12" t="s">
        <v>50</v>
      </c>
      <c r="N12" t="s">
        <v>51</v>
      </c>
      <c r="P12" t="s">
        <v>90</v>
      </c>
      <c r="S12" t="b">
        <v>1</v>
      </c>
      <c r="U12" s="2">
        <f>HYPERLINK("https://sbirkapp.gov.cz/detail/SPPUQIGL2Y725STG", "https://sbirkapp.gov.cz/detail/SPPUQIGL2Y725STG")</f>
        <v>0</v>
      </c>
      <c r="V12" t="s">
        <v>91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45217</v>
      </c>
      <c r="I13" s="1">
        <v>45226.34802855019</v>
      </c>
      <c r="J13" t="s">
        <v>94</v>
      </c>
      <c r="K13" t="s">
        <v>31</v>
      </c>
      <c r="M13" t="s">
        <v>95</v>
      </c>
      <c r="N13" t="s">
        <v>96</v>
      </c>
      <c r="P13" t="s">
        <v>97</v>
      </c>
      <c r="S13" t="b">
        <v>1</v>
      </c>
      <c r="U13" s="2">
        <f>HYPERLINK("https://sbirkapp.gov.cz/detail/SPPQ7B5JEYIYNCT6", "https://sbirkapp.gov.cz/detail/SPPQ7B5JEYIYNCT6")</f>
        <v>0</v>
      </c>
      <c r="V13" t="s">
        <v>98</v>
      </c>
      <c r="W13">
        <v>4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99</v>
      </c>
      <c r="F14" t="s">
        <v>28</v>
      </c>
      <c r="G14" t="s">
        <v>100</v>
      </c>
      <c r="H14" s="1">
        <v>45217</v>
      </c>
      <c r="I14" s="1">
        <v>45226.34011711124</v>
      </c>
      <c r="J14" t="s">
        <v>94</v>
      </c>
      <c r="K14" t="s">
        <v>31</v>
      </c>
      <c r="M14" t="s">
        <v>101</v>
      </c>
      <c r="N14" t="s">
        <v>102</v>
      </c>
      <c r="P14" t="s">
        <v>103</v>
      </c>
      <c r="S14" t="b">
        <v>1</v>
      </c>
      <c r="U14" s="2">
        <f>HYPERLINK("https://sbirkapp.gov.cz/detail/SPPNO644SNQBWCF6", "https://sbirkapp.gov.cz/detail/SPPNO644SNQBWCF6")</f>
        <v>0</v>
      </c>
      <c r="V14" t="s">
        <v>104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45217</v>
      </c>
      <c r="I15" s="1">
        <v>45226.33848782776</v>
      </c>
      <c r="J15" t="s">
        <v>94</v>
      </c>
      <c r="K15" t="s">
        <v>31</v>
      </c>
      <c r="M15" t="s">
        <v>57</v>
      </c>
      <c r="N15" t="s">
        <v>58</v>
      </c>
      <c r="P15" t="s">
        <v>107</v>
      </c>
      <c r="R15" t="s">
        <v>108</v>
      </c>
      <c r="S15" t="b">
        <v>0</v>
      </c>
      <c r="T15" s="1">
        <v>46023</v>
      </c>
      <c r="U15" s="2">
        <f>HYPERLINK("https://sbirkapp.gov.cz/detail/SPPPKDIOPYTL3UF4", "https://sbirkapp.gov.cz/detail/SPPPKDIOPYTL3UF4")</f>
        <v>0</v>
      </c>
      <c r="V15" t="s">
        <v>109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111</v>
      </c>
      <c r="H16" s="1">
        <v>45182</v>
      </c>
      <c r="I16" s="1">
        <v>45187.7240630592</v>
      </c>
      <c r="J16" t="s">
        <v>94</v>
      </c>
      <c r="K16" t="s">
        <v>31</v>
      </c>
      <c r="M16" t="s">
        <v>112</v>
      </c>
      <c r="N16" t="s">
        <v>113</v>
      </c>
      <c r="P16" t="s">
        <v>114</v>
      </c>
      <c r="R16" t="s">
        <v>115</v>
      </c>
      <c r="S16" t="b">
        <v>0</v>
      </c>
      <c r="T16" s="1">
        <v>46013</v>
      </c>
      <c r="U16" s="2">
        <f>HYPERLINK("https://sbirkapp.gov.cz/detail/SPPJ376VNWV7B446", "https://sbirkapp.gov.cz/detail/SPPJ376VNWV7B446")</f>
        <v>0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118</v>
      </c>
      <c r="H17" s="1">
        <v>45155</v>
      </c>
      <c r="I17" s="1">
        <v>45166.85453530104</v>
      </c>
      <c r="J17" t="s">
        <v>119</v>
      </c>
      <c r="K17" t="s">
        <v>31</v>
      </c>
      <c r="M17" t="s">
        <v>120</v>
      </c>
      <c r="N17" t="s">
        <v>121</v>
      </c>
      <c r="P17" t="s">
        <v>122</v>
      </c>
      <c r="S17" t="b">
        <v>1</v>
      </c>
      <c r="U17" s="2">
        <f>HYPERLINK("https://sbirkapp.gov.cz/detail/SPPYKU5NKG6M3SI4", "https://sbirkapp.gov.cz/detail/SPPYKU5NKG6M3SI4")</f>
        <v>0</v>
      </c>
      <c r="V17" t="s">
        <v>123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124</v>
      </c>
      <c r="F18" t="s">
        <v>28</v>
      </c>
      <c r="G18" t="s">
        <v>125</v>
      </c>
      <c r="H18" s="1">
        <v>45042</v>
      </c>
      <c r="I18" s="1">
        <v>45062.79649458752</v>
      </c>
      <c r="J18" t="s">
        <v>126</v>
      </c>
      <c r="K18" t="s">
        <v>31</v>
      </c>
      <c r="M18" t="s">
        <v>127</v>
      </c>
      <c r="N18" t="s">
        <v>128</v>
      </c>
      <c r="S18" t="b">
        <v>1</v>
      </c>
      <c r="U18" s="2">
        <f>HYPERLINK("https://sbirkapp.gov.cz/detail/SPPD5E4HBTCQH5SO", "https://sbirkapp.gov.cz/detail/SPPD5E4HBTCQH5SO")</f>
        <v>0</v>
      </c>
      <c r="V18" t="s">
        <v>129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130</v>
      </c>
      <c r="F19" t="s">
        <v>28</v>
      </c>
      <c r="G19" t="s">
        <v>131</v>
      </c>
      <c r="H19" s="1">
        <v>45042</v>
      </c>
      <c r="I19" s="1">
        <v>45062.29453369696</v>
      </c>
      <c r="J19" t="s">
        <v>126</v>
      </c>
      <c r="K19" t="s">
        <v>31</v>
      </c>
      <c r="M19" t="s">
        <v>38</v>
      </c>
      <c r="N19" t="s">
        <v>39</v>
      </c>
      <c r="P19" t="s">
        <v>132</v>
      </c>
      <c r="R19" t="s">
        <v>133</v>
      </c>
      <c r="S19" t="b">
        <v>1</v>
      </c>
      <c r="T19" s="1">
        <v>46179</v>
      </c>
      <c r="U19" s="2">
        <f>HYPERLINK("https://sbirkapp.gov.cz/detail/SPPGGA3XOVYR45CQ", "https://sbirkapp.gov.cz/detail/SPPGGA3XOVYR45CQ")</f>
        <v>0</v>
      </c>
      <c r="V19" t="s">
        <v>134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135</v>
      </c>
      <c r="F20" t="s">
        <v>77</v>
      </c>
      <c r="G20" t="s">
        <v>136</v>
      </c>
      <c r="H20" s="1">
        <v>43245</v>
      </c>
      <c r="I20" s="1">
        <v>44995.47501164741</v>
      </c>
      <c r="J20" t="s">
        <v>137</v>
      </c>
      <c r="K20" t="s">
        <v>138</v>
      </c>
      <c r="L20" s="1">
        <v>43245</v>
      </c>
      <c r="M20" t="s">
        <v>139</v>
      </c>
      <c r="N20" t="s">
        <v>140</v>
      </c>
      <c r="S20" t="b">
        <v>1</v>
      </c>
      <c r="U20" s="2">
        <f>HYPERLINK("https://sbirkapp.gov.cz/detail/SPPNRCTLOQHXYLYW", "https://sbirkapp.gov.cz/detail/SPPNRCTLOQHXYLYW")</f>
        <v>0</v>
      </c>
      <c r="V20" t="s">
        <v>141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142</v>
      </c>
      <c r="F21" t="s">
        <v>28</v>
      </c>
      <c r="G21" t="s">
        <v>143</v>
      </c>
      <c r="H21" s="1">
        <v>42776</v>
      </c>
      <c r="I21" s="1">
        <v>44995.32624486352</v>
      </c>
      <c r="J21" t="s">
        <v>144</v>
      </c>
      <c r="K21" t="s">
        <v>138</v>
      </c>
      <c r="L21" s="1">
        <v>42776</v>
      </c>
      <c r="M21" t="s">
        <v>120</v>
      </c>
      <c r="N21" t="s">
        <v>121</v>
      </c>
      <c r="R21" t="s">
        <v>145</v>
      </c>
      <c r="S21" t="b">
        <v>0</v>
      </c>
      <c r="T21" s="1">
        <v>45181</v>
      </c>
      <c r="U21" s="2">
        <f>HYPERLINK("https://sbirkapp.gov.cz/detail/SPPODYISKM5CH75I", "https://sbirkapp.gov.cz/detail/SPPODYISKM5CH75I")</f>
        <v>0</v>
      </c>
      <c r="V21" t="s">
        <v>146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147</v>
      </c>
      <c r="F22" t="s">
        <v>28</v>
      </c>
      <c r="G22" t="s">
        <v>148</v>
      </c>
      <c r="H22" s="1">
        <v>42716</v>
      </c>
      <c r="I22" s="1">
        <v>44994.81387125801</v>
      </c>
      <c r="J22" t="s">
        <v>149</v>
      </c>
      <c r="K22" t="s">
        <v>138</v>
      </c>
      <c r="L22" s="1">
        <v>42716</v>
      </c>
      <c r="M22" t="s">
        <v>32</v>
      </c>
      <c r="N22" t="s">
        <v>33</v>
      </c>
      <c r="R22" t="s">
        <v>74</v>
      </c>
      <c r="S22" t="b">
        <v>0</v>
      </c>
      <c r="T22" s="1">
        <v>45485</v>
      </c>
      <c r="U22" s="2">
        <f>HYPERLINK("https://sbirkapp.gov.cz/detail/SPPLJO3MJRPH6H5S", "https://sbirkapp.gov.cz/detail/SPPLJO3MJRPH6H5S")</f>
        <v>0</v>
      </c>
      <c r="V22" t="s">
        <v>150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151</v>
      </c>
      <c r="F23" t="s">
        <v>28</v>
      </c>
      <c r="G23" t="s">
        <v>152</v>
      </c>
      <c r="H23" s="1">
        <v>42776</v>
      </c>
      <c r="I23" s="1">
        <v>44994.7997291257</v>
      </c>
      <c r="J23" t="s">
        <v>144</v>
      </c>
      <c r="K23" t="s">
        <v>138</v>
      </c>
      <c r="L23" s="1">
        <v>42776</v>
      </c>
      <c r="M23" t="s">
        <v>153</v>
      </c>
      <c r="N23" t="s">
        <v>154</v>
      </c>
      <c r="S23" t="b">
        <v>1</v>
      </c>
      <c r="U23" s="2">
        <f>HYPERLINK("https://sbirkapp.gov.cz/detail/SPP7SOH3XTGCYYYK", "https://sbirkapp.gov.cz/detail/SPP7SOH3XTGCYYYK")</f>
        <v>0</v>
      </c>
      <c r="V23" t="s">
        <v>155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156</v>
      </c>
      <c r="F24" t="s">
        <v>28</v>
      </c>
      <c r="G24" t="s">
        <v>157</v>
      </c>
      <c r="H24" s="1">
        <v>43790</v>
      </c>
      <c r="I24" s="1">
        <v>44994.79181404278</v>
      </c>
      <c r="J24" t="s">
        <v>158</v>
      </c>
      <c r="K24" t="s">
        <v>138</v>
      </c>
      <c r="L24" s="1">
        <v>43790</v>
      </c>
      <c r="M24" t="s">
        <v>50</v>
      </c>
      <c r="N24" t="s">
        <v>51</v>
      </c>
      <c r="S24" t="b">
        <v>1</v>
      </c>
      <c r="U24" s="2">
        <f>HYPERLINK("https://sbirkapp.gov.cz/detail/SPPONJWPXJEFZRJS", "https://sbirkapp.gov.cz/detail/SPPONJWPXJEFZRJS")</f>
        <v>0</v>
      </c>
      <c r="V24" t="s">
        <v>159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160</v>
      </c>
      <c r="F25" t="s">
        <v>28</v>
      </c>
      <c r="G25" t="s">
        <v>161</v>
      </c>
      <c r="H25" s="1">
        <v>43790</v>
      </c>
      <c r="I25" s="1">
        <v>44994.78814403013</v>
      </c>
      <c r="J25" t="s">
        <v>158</v>
      </c>
      <c r="K25" t="s">
        <v>138</v>
      </c>
      <c r="L25" s="1">
        <v>43790</v>
      </c>
      <c r="M25" t="s">
        <v>162</v>
      </c>
      <c r="N25" t="s">
        <v>163</v>
      </c>
      <c r="R25" t="s">
        <v>164</v>
      </c>
      <c r="S25" t="b">
        <v>0</v>
      </c>
      <c r="T25" s="1">
        <v>45947</v>
      </c>
      <c r="U25" s="2">
        <f>HYPERLINK("https://sbirkapp.gov.cz/detail/SPPEI34W6XEQ3E7C", "https://sbirkapp.gov.cz/detail/SPPEI34W6XEQ3E7C")</f>
        <v>0</v>
      </c>
      <c r="V25" t="s">
        <v>165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135</v>
      </c>
      <c r="F26" t="s">
        <v>28</v>
      </c>
      <c r="G26" t="s">
        <v>166</v>
      </c>
      <c r="H26" s="1">
        <v>43336</v>
      </c>
      <c r="I26" s="1">
        <v>44994.77237207892</v>
      </c>
      <c r="J26" t="s">
        <v>167</v>
      </c>
      <c r="K26" t="s">
        <v>138</v>
      </c>
      <c r="L26" s="1">
        <v>43336</v>
      </c>
      <c r="M26" t="s">
        <v>168</v>
      </c>
      <c r="N26" t="s">
        <v>169</v>
      </c>
      <c r="S26" t="b">
        <v>1</v>
      </c>
      <c r="U26" s="2">
        <f>HYPERLINK("https://sbirkapp.gov.cz/detail/SPPEMUP3LUM6ZTAU", "https://sbirkapp.gov.cz/detail/SPPEMUP3LUM6ZTAU")</f>
        <v>0</v>
      </c>
      <c r="V26" t="s">
        <v>170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171</v>
      </c>
      <c r="F27" t="s">
        <v>28</v>
      </c>
      <c r="G27" t="s">
        <v>172</v>
      </c>
      <c r="H27" s="1">
        <v>36349</v>
      </c>
      <c r="I27" s="1">
        <v>44994.76451561745</v>
      </c>
      <c r="J27" t="s">
        <v>173</v>
      </c>
      <c r="K27" t="s">
        <v>138</v>
      </c>
      <c r="L27" s="1">
        <v>36349</v>
      </c>
      <c r="M27" t="s">
        <v>64</v>
      </c>
      <c r="N27" t="s">
        <v>65</v>
      </c>
      <c r="R27" t="s">
        <v>174</v>
      </c>
      <c r="S27" t="b">
        <v>0</v>
      </c>
      <c r="T27" s="1">
        <v>45947</v>
      </c>
      <c r="U27" s="2">
        <f>HYPERLINK("https://sbirkapp.gov.cz/detail/SPPZ3QK5JOHP7XFK", "https://sbirkapp.gov.cz/detail/SPPZ3QK5JOHP7XFK")</f>
        <v>0</v>
      </c>
      <c r="V27" t="s">
        <v>175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176</v>
      </c>
      <c r="F28" t="s">
        <v>28</v>
      </c>
      <c r="G28" t="s">
        <v>177</v>
      </c>
      <c r="H28" s="1">
        <v>43998</v>
      </c>
      <c r="I28" s="1">
        <v>44985.67741092838</v>
      </c>
      <c r="J28" t="s">
        <v>178</v>
      </c>
      <c r="K28" t="s">
        <v>138</v>
      </c>
      <c r="L28" s="1">
        <v>43998</v>
      </c>
      <c r="M28" t="s">
        <v>179</v>
      </c>
      <c r="N28" t="s">
        <v>180</v>
      </c>
      <c r="R28" t="s">
        <v>181</v>
      </c>
      <c r="S28" t="b">
        <v>0</v>
      </c>
      <c r="T28" s="1">
        <v>45535</v>
      </c>
      <c r="U28" s="2">
        <f>HYPERLINK("https://sbirkapp.gov.cz/detail/SPP3LIGZA5CTMZVQ", "https://sbirkapp.gov.cz/detail/SPP3LIGZA5CTMZVQ")</f>
        <v>0</v>
      </c>
      <c r="V28" t="s">
        <v>182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183</v>
      </c>
      <c r="F29" t="s">
        <v>28</v>
      </c>
      <c r="G29" t="s">
        <v>184</v>
      </c>
      <c r="H29" s="1">
        <v>43083</v>
      </c>
      <c r="I29" s="1">
        <v>44985.65436677173</v>
      </c>
      <c r="J29" t="s">
        <v>185</v>
      </c>
      <c r="K29" t="s">
        <v>138</v>
      </c>
      <c r="L29" s="1">
        <v>43083</v>
      </c>
      <c r="M29" t="s">
        <v>186</v>
      </c>
      <c r="N29" t="s">
        <v>187</v>
      </c>
      <c r="S29" t="b">
        <v>1</v>
      </c>
      <c r="U29" s="2">
        <f>HYPERLINK("https://sbirkapp.gov.cz/detail/SPP63TYDKMWJZL4Q", "https://sbirkapp.gov.cz/detail/SPP63TYDKMWJZL4Q")</f>
        <v>0</v>
      </c>
      <c r="V29" t="s">
        <v>188</v>
      </c>
      <c r="W29">
        <v>2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189</v>
      </c>
      <c r="F30" t="s">
        <v>28</v>
      </c>
      <c r="G30" t="s">
        <v>190</v>
      </c>
      <c r="H30" s="1">
        <v>44979</v>
      </c>
      <c r="I30" s="1">
        <v>44981.18851018714</v>
      </c>
      <c r="J30" t="s">
        <v>191</v>
      </c>
      <c r="K30" t="s">
        <v>31</v>
      </c>
      <c r="M30" t="s">
        <v>95</v>
      </c>
      <c r="N30" t="s">
        <v>96</v>
      </c>
      <c r="P30" t="s">
        <v>192</v>
      </c>
      <c r="R30" t="s">
        <v>193</v>
      </c>
      <c r="S30" t="b">
        <v>0</v>
      </c>
      <c r="T30" s="1">
        <v>45292</v>
      </c>
      <c r="U30" s="2">
        <f>HYPERLINK("https://sbirkapp.gov.cz/detail/SPPKG7X2JQNU6WIE", "https://sbirkapp.gov.cz/detail/SPPKG7X2JQNU6WIE")</f>
        <v>0</v>
      </c>
      <c r="V30" t="s">
        <v>194</v>
      </c>
      <c r="W30">
        <v>2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195</v>
      </c>
      <c r="F31" t="s">
        <v>28</v>
      </c>
      <c r="G31" t="s">
        <v>196</v>
      </c>
      <c r="H31" s="1">
        <v>44903</v>
      </c>
      <c r="I31" s="1">
        <v>44909.70887291664</v>
      </c>
      <c r="J31" t="s">
        <v>197</v>
      </c>
      <c r="K31" t="s">
        <v>31</v>
      </c>
      <c r="M31" t="s">
        <v>95</v>
      </c>
      <c r="N31" t="s">
        <v>96</v>
      </c>
      <c r="R31" t="s">
        <v>198</v>
      </c>
      <c r="S31" t="b">
        <v>0</v>
      </c>
      <c r="T31" s="1">
        <v>44996</v>
      </c>
      <c r="U31" s="2">
        <f>HYPERLINK("https://sbirkapp.gov.cz/detail/SPP3OZ4UZ5A574GG", "https://sbirkapp.gov.cz/detail/SPP3OZ4UZ5A574GG")</f>
        <v>0</v>
      </c>
      <c r="V31" t="s">
        <v>199</v>
      </c>
      <c r="W31">
        <v>1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200</v>
      </c>
      <c r="F32" t="s">
        <v>28</v>
      </c>
      <c r="G32" t="s">
        <v>201</v>
      </c>
      <c r="H32" s="1">
        <v>44903</v>
      </c>
      <c r="I32" s="1">
        <v>44909.70454190163</v>
      </c>
      <c r="J32" t="s">
        <v>197</v>
      </c>
      <c r="K32" t="s">
        <v>31</v>
      </c>
      <c r="M32" t="s">
        <v>57</v>
      </c>
      <c r="N32" t="s">
        <v>58</v>
      </c>
      <c r="R32" t="s">
        <v>59</v>
      </c>
      <c r="S32" t="b">
        <v>0</v>
      </c>
      <c r="T32" s="1">
        <v>45292</v>
      </c>
      <c r="U32" s="2">
        <f>HYPERLINK("https://sbirkapp.gov.cz/detail/SPPJMCEHUOWQUSLO", "https://sbirkapp.gov.cz/detail/SPPJMCEHUOWQUSLO")</f>
        <v>0</v>
      </c>
      <c r="V32" t="s">
        <v>202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203</v>
      </c>
      <c r="F33" t="s">
        <v>28</v>
      </c>
      <c r="G33" t="s">
        <v>204</v>
      </c>
      <c r="H33" s="1">
        <v>44903</v>
      </c>
      <c r="I33" s="1">
        <v>44909.70296212376</v>
      </c>
      <c r="J33" t="s">
        <v>197</v>
      </c>
      <c r="K33" t="s">
        <v>31</v>
      </c>
      <c r="M33" t="s">
        <v>38</v>
      </c>
      <c r="N33" t="s">
        <v>39</v>
      </c>
      <c r="R33" t="s">
        <v>40</v>
      </c>
      <c r="S33" t="b">
        <v>0</v>
      </c>
      <c r="T33" s="1">
        <v>45077</v>
      </c>
      <c r="U33" s="2">
        <f>HYPERLINK("https://sbirkapp.gov.cz/detail/SPPSPKW3B6PVPL4K", "https://sbirkapp.gov.cz/detail/SPPSPKW3B6PVPL4K")</f>
        <v>0</v>
      </c>
      <c r="V33" t="s">
        <v>205</v>
      </c>
      <c r="W33">
        <v>2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206</v>
      </c>
      <c r="F34" t="s">
        <v>28</v>
      </c>
      <c r="G34" t="s">
        <v>207</v>
      </c>
      <c r="H34" s="1">
        <v>44903</v>
      </c>
      <c r="I34" s="1">
        <v>44909.69977630975</v>
      </c>
      <c r="J34" t="s">
        <v>197</v>
      </c>
      <c r="K34" t="s">
        <v>31</v>
      </c>
      <c r="M34" t="s">
        <v>101</v>
      </c>
      <c r="N34" t="s">
        <v>102</v>
      </c>
      <c r="R34" t="s">
        <v>208</v>
      </c>
      <c r="S34" t="b">
        <v>0</v>
      </c>
      <c r="T34" s="1">
        <v>45292</v>
      </c>
      <c r="U34" s="2">
        <f>HYPERLINK("https://sbirkapp.gov.cz/detail/SPPN5JTMA5L7DV3G", "https://sbirkapp.gov.cz/detail/SPPN5JTMA5L7DV3G")</f>
        <v>0</v>
      </c>
      <c r="V34" t="s">
        <v>209</v>
      </c>
      <c r="W34">
        <v>2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210</v>
      </c>
      <c r="F35" t="s">
        <v>77</v>
      </c>
      <c r="G35" t="s">
        <v>211</v>
      </c>
      <c r="H35" s="1">
        <v>44879</v>
      </c>
      <c r="I35" s="1">
        <v>44907.74861685994</v>
      </c>
      <c r="J35" t="s">
        <v>212</v>
      </c>
      <c r="K35" t="s">
        <v>31</v>
      </c>
      <c r="M35" t="s">
        <v>213</v>
      </c>
      <c r="N35" t="s">
        <v>214</v>
      </c>
      <c r="S35" t="s">
        <v>215</v>
      </c>
      <c r="T35" t="s">
        <v>216</v>
      </c>
      <c r="U35" s="2">
        <f>HYPERLINK("https://sbirkapp.gov.cz/detail/SPP6MX7Y2NPXB6KQ", "https://sbirkapp.gov.cz/detail/SPP6MX7Y2NPXB6KQ")</f>
        <v>0</v>
      </c>
      <c r="V35" t="s">
        <v>217</v>
      </c>
      <c r="W35">
        <v>1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218</v>
      </c>
      <c r="F36" t="s">
        <v>77</v>
      </c>
      <c r="G36" t="s">
        <v>219</v>
      </c>
      <c r="H36" s="1">
        <v>44839</v>
      </c>
      <c r="I36" s="1">
        <v>44846.4925091332</v>
      </c>
      <c r="J36" t="s">
        <v>220</v>
      </c>
      <c r="K36" t="s">
        <v>31</v>
      </c>
      <c r="M36" t="s">
        <v>221</v>
      </c>
      <c r="N36" t="s">
        <v>222</v>
      </c>
      <c r="S36" t="b">
        <v>1</v>
      </c>
      <c r="U36" s="2">
        <f>HYPERLINK("https://sbirkapp.gov.cz/detail/SPPQXM4B5L3COP5G", "https://sbirkapp.gov.cz/detail/SPPQXM4B5L3COP5G")</f>
        <v>0</v>
      </c>
      <c r="V36" t="s">
        <v>223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224</v>
      </c>
      <c r="F37" t="s">
        <v>225</v>
      </c>
      <c r="G37" t="s">
        <v>216</v>
      </c>
      <c r="H37" t="s">
        <v>216</v>
      </c>
      <c r="I37" t="s">
        <v>216</v>
      </c>
      <c r="J37" t="s">
        <v>216</v>
      </c>
      <c r="K37" t="s">
        <v>216</v>
      </c>
      <c r="L37" t="s">
        <v>216</v>
      </c>
      <c r="M37" t="s">
        <v>216</v>
      </c>
      <c r="N37" t="s">
        <v>216</v>
      </c>
      <c r="O37" t="s">
        <v>216</v>
      </c>
      <c r="P37" t="s">
        <v>216</v>
      </c>
      <c r="Q37" t="s">
        <v>216</v>
      </c>
      <c r="R37" t="s">
        <v>216</v>
      </c>
      <c r="S37" t="s">
        <v>216</v>
      </c>
      <c r="T37" t="s">
        <v>216</v>
      </c>
      <c r="U37" t="s">
        <v>216</v>
      </c>
      <c r="V37" t="s">
        <v>226</v>
      </c>
      <c r="W37">
        <v>1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227</v>
      </c>
      <c r="F38" t="s">
        <v>225</v>
      </c>
      <c r="G38" t="s">
        <v>216</v>
      </c>
      <c r="H38" t="s">
        <v>216</v>
      </c>
      <c r="I38" t="s">
        <v>216</v>
      </c>
      <c r="J38" t="s">
        <v>216</v>
      </c>
      <c r="K38" t="s">
        <v>216</v>
      </c>
      <c r="L38" t="s">
        <v>216</v>
      </c>
      <c r="M38" t="s">
        <v>216</v>
      </c>
      <c r="N38" t="s">
        <v>216</v>
      </c>
      <c r="O38" t="s">
        <v>216</v>
      </c>
      <c r="P38" t="s">
        <v>216</v>
      </c>
      <c r="Q38" t="s">
        <v>216</v>
      </c>
      <c r="R38" t="s">
        <v>216</v>
      </c>
      <c r="S38" t="s">
        <v>216</v>
      </c>
      <c r="T38" t="s">
        <v>216</v>
      </c>
      <c r="U38" t="s">
        <v>216</v>
      </c>
      <c r="V38" t="s">
        <v>228</v>
      </c>
      <c r="W38">
        <v>1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229</v>
      </c>
      <c r="F39" t="s">
        <v>225</v>
      </c>
      <c r="G39" t="s">
        <v>216</v>
      </c>
      <c r="H39" t="s">
        <v>216</v>
      </c>
      <c r="I39" t="s">
        <v>216</v>
      </c>
      <c r="J39" t="s">
        <v>216</v>
      </c>
      <c r="K39" t="s">
        <v>216</v>
      </c>
      <c r="L39" t="s">
        <v>216</v>
      </c>
      <c r="M39" t="s">
        <v>216</v>
      </c>
      <c r="N39" t="s">
        <v>216</v>
      </c>
      <c r="O39" t="s">
        <v>216</v>
      </c>
      <c r="P39" t="s">
        <v>216</v>
      </c>
      <c r="Q39" t="s">
        <v>216</v>
      </c>
      <c r="R39" t="s">
        <v>216</v>
      </c>
      <c r="S39" t="s">
        <v>216</v>
      </c>
      <c r="T39" t="s">
        <v>216</v>
      </c>
      <c r="U39" t="s">
        <v>216</v>
      </c>
      <c r="V39" t="s">
        <v>230</v>
      </c>
      <c r="W39">
        <v>1</v>
      </c>
    </row>
    <row r="40" spans="1:23">
      <c r="A40" t="s">
        <v>23</v>
      </c>
      <c r="B40" t="s">
        <v>24</v>
      </c>
      <c r="C40" t="s">
        <v>25</v>
      </c>
      <c r="D40" t="s">
        <v>26</v>
      </c>
      <c r="E40" t="s">
        <v>231</v>
      </c>
      <c r="F40" t="s">
        <v>28</v>
      </c>
      <c r="G40" t="s">
        <v>232</v>
      </c>
      <c r="H40" s="1">
        <v>44826</v>
      </c>
      <c r="I40" s="1">
        <v>44830.57345725269</v>
      </c>
      <c r="J40" t="s">
        <v>197</v>
      </c>
      <c r="K40" t="s">
        <v>31</v>
      </c>
      <c r="M40" t="s">
        <v>112</v>
      </c>
      <c r="N40" t="s">
        <v>113</v>
      </c>
      <c r="R40" t="s">
        <v>52</v>
      </c>
      <c r="S40" t="b">
        <v>0</v>
      </c>
      <c r="T40" s="1">
        <v>45292</v>
      </c>
      <c r="U40" s="2">
        <f>HYPERLINK("https://sbirkapp.gov.cz/detail/SPP4TCAL2MEYRROI", "https://sbirkapp.gov.cz/detail/SPP4TCAL2MEYRROI")</f>
        <v>0</v>
      </c>
      <c r="V40" t="s">
        <v>233</v>
      </c>
      <c r="W40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2026-05-26T06:33:08Z</dcterms:created>
  <dcterms:modified xsi:type="dcterms:W3CDTF">2026-05-26T06:33:08Z</dcterms:modified>
</cp:coreProperties>
</file>