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<sst xmlns="http://schemas.openxmlformats.org/spreadsheetml/2006/main" count="639" uniqueCount="290">
  <si>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</si>
  <si>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</si>
  <si>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</si>
  <si>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</si>
  <si>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</si>
  <si>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</si>
  <si>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</si>
  <si>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</si>
  <si>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</si>
  <si>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</si>
  <si>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</si>
  <si>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</si>
  <si>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</si>
  <si>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</si>
  <si>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</si>
  <si>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</si>
  <si>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</si>
  <si>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</si>
  <si>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</si>
  <si>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</si>
  <si>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</si>
  <si>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</si>
  <si>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</si>
  <si>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Uherský Brod</t>
  </si>
  <si>
    <t>00291463</t>
  </si>
  <si>
    <t>e3kbzf6</t>
  </si>
  <si>
    <t>Zlínský kraj</t>
  </si>
  <si>
    <t>5/2026</t>
  </si>
  <si>
    <t>Obecně závazná vyhláška</t>
  </si>
  <si>
    <t>o místním poplatku za odkládání komunálního odpadu z nemovité věci</t>
  </si>
  <si>
    <t>2028-01-01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</si>
  <si>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</si>
  <si>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</si>
  <si>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</si>
  <si>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5/2023: o místním poplatku za obecní systém odpadového hospodářství</t>
  </si>
  <si>
    <t>1697230079</t>
  </si>
  <si>
    <t>4/2026</t>
  </si>
  <si>
    <t xml:space="preserve">o stanovení obecního systému odpadového hospodářství </t>
  </si>
  <si>
    <t>systém odpadového hospodářství</t>
  </si>
  <si>
    <t>zákon č. 541/2020 Sb., o odpadech - § 59 odst. 4</t>
  </si>
  <si>
    <t>4/2021: o stanovení obecního systému odpadového hospodářství</t>
  </si>
  <si>
    <t>1697158119</t>
  </si>
  <si>
    <t>3/2026</t>
  </si>
  <si>
    <t>Nařízení</t>
  </si>
  <si>
    <t xml:space="preserve">tržní řád </t>
  </si>
  <si>
    <t>2026-05-28</t>
  </si>
  <si>
    <t>regulace prodeje zboží a nabízení služeb - tržní řád; regulace prodeje zboží nebo poskytování služeb v energetických odvětvích; regulace podomního a pochůzkového prodeje a nabízení služeb</t>
  </si>
  <si>
    <t xml:space="preserve">zákon č. 455/1991 Sb., živnostenský zákon - § 18 odst. 1 ; zákon č. 458/2000 Sb., energetický zákon - § 11p; zákon č. 455/1991 Sb., živnostenský zákon - § 18 odst. 4 </t>
  </si>
  <si>
    <t>2/2025: Tržní řád</t>
  </si>
  <si>
    <t>1696436689</t>
  </si>
  <si>
    <t>2/2026</t>
  </si>
  <si>
    <t>o záměru zadat zpracování lesní hospodářské osnovy</t>
  </si>
  <si>
    <t>2026-05-12</t>
  </si>
  <si>
    <t>lesní hospodářské osnovy</t>
  </si>
  <si>
    <t>zákon č. 289/1995 Sb., lesní zákon - § 25 odst. 2</t>
  </si>
  <si>
    <t>1687009248</t>
  </si>
  <si>
    <t>1/2026</t>
  </si>
  <si>
    <t>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</si>
  <si>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2026-03-13</t>
  </si>
  <si>
    <t>veřejný pořádek - podmínky pro pořádání veřejně přístupných akcí; noční klid</t>
  </si>
  <si>
    <t>zákon č. 128/2000 Sb., o obcích - § 10 písm. b) - podmínky pro pořádání veřejně přístupných akcí; zákon č. 251/2016 Sb., o některých přestupcích - § 5 odst. 7</t>
  </si>
  <si>
    <t>4/2025: Obecně závazná vyhláška města Uherský Brod, 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</si>
  <si>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1656223170</t>
  </si>
  <si>
    <t>4/2025</t>
  </si>
  <si>
    <t>Obecně závazná vyhláška města Uherský Brod, 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</si>
  <si>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2025-07-10</t>
  </si>
  <si>
    <t>1/2025: Obecně závazná vyhláška města Uherský Brod, 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</si>
  <si>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1/2026: kterou se stanovují závazné podmínky pro pořádání, průběh a ukončení veřejnosti přístupných sportovních a kulturních podniků, včetně tanečních zábav a diskoték, v rozsahu nezbytném k zajištění veřejného pořádku a o nočním klidu; 1/2026: 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</si>
  <si>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1543766873</t>
  </si>
  <si>
    <t>3/2025</t>
  </si>
  <si>
    <t>kterou se stanoví školské obvody základních škol a mateřských škol zřízených městem Uherský Brod a část školského obvodu základní školy a mateřské školy zřízené městem Uherský Brod</t>
  </si>
  <si>
    <t>2025-07-01</t>
  </si>
  <si>
    <t>školské obvody - mateřské školy; školské obvody - základní školy; školské obvody - základní školy</t>
  </si>
  <si>
    <t>zákon č. 561/2004 Sb., školský zákon - § 179 odst. 3 a § 178 odst. 2 písm. b); zákon č. 561/2004 Sb., školský zákon - § 178 odst. 2 písm. b); zákon č. 561/2004 Sb., školský zákon - § 178 odst. 2 písm. c)</t>
  </si>
  <si>
    <t>1/2019: kterou se stanoví školské obvody mateřských škol zřízených městem Uherský Brod a zrušují některé obecně závazné vyhlášky; 4/2019: kterou se stanoví školské obvody základních škol zřízených městem Uherský Brod a část školského obvodu základní školy zřízené městem</t>
  </si>
  <si>
    <t>1527093987</t>
  </si>
  <si>
    <t>2/2025</t>
  </si>
  <si>
    <t>Tržní řád</t>
  </si>
  <si>
    <t>2025-05-15</t>
  </si>
  <si>
    <t>regulace prodeje zboží a nabízení služeb - tržní řád; regulace podomního a pochůzkového prodeje a nabízení služeb; regulace prodeje zboží nebo poskytování služeb v energetických odvětvích</t>
  </si>
  <si>
    <t>zákon č. 455/1991 Sb., živnostenský zákon - § 18 odst. 1 ; zákon č. 455/1991 Sb., živnostenský zákon - § 18 odst. 4 ; zákon č. 458/2000 Sb., energetický zákon - § 11p</t>
  </si>
  <si>
    <t>2/2024: Tržní řád</t>
  </si>
  <si>
    <t xml:space="preserve">3/2026: tržní řád ; 3/2026: tržní řád </t>
  </si>
  <si>
    <t>1517343170</t>
  </si>
  <si>
    <t>1/2025</t>
  </si>
  <si>
    <t>2025-05-08</t>
  </si>
  <si>
    <t>3/2024: 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</si>
  <si>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1513451159</t>
  </si>
  <si>
    <t>6/2024</t>
  </si>
  <si>
    <t>kterou se stanovují pravidla pro pohyb psů na veřejném prostranství ve městě Uherský Brod a vymezují prostory pro volné pobíhání psů</t>
  </si>
  <si>
    <t>2025-01-01</t>
  </si>
  <si>
    <t>pohyb psů; veřejný pořádek - jiné</t>
  </si>
  <si>
    <t>zákon č. 246/1992 Sb., na ochranu zvířat proti týrání - § 24 odst. 2; zákon č. 128/2000 Sb., o obcích - § 10 písm. c) - jiné</t>
  </si>
  <si>
    <t>2/2020: kterou se stanovují pravidla pro pohyb psů na veřejném prostranství ve městě Uherský Brod a vymezují prostory pro volné pobíhání psů</t>
  </si>
  <si>
    <t>1453607035</t>
  </si>
  <si>
    <t>5/2024</t>
  </si>
  <si>
    <t>kterým se vymezuje oblast, ve které lze místní komunikace nebo jejich určené úseky užít za cenu sjednanou v souladu s cenovými předpisy (o placeném parkování)</t>
  </si>
  <si>
    <t>2024-12-05</t>
  </si>
  <si>
    <t xml:space="preserve">pozemní komunikace - zpoplatnění stání a odstavení </t>
  </si>
  <si>
    <t xml:space="preserve">zákon č. 13/1997 Sb., o pozemních komunikacích - § 23 odst. 1 </t>
  </si>
  <si>
    <t>3/2022: kterým se vymezuje oblast, ve které lze místní komunikace nebo jejich určené úseky užít za cenu sjednanou v souladu s cenovými předpisy (o placeném parkování)</t>
  </si>
  <si>
    <t>1441622694</t>
  </si>
  <si>
    <t>4/2024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</si>
  <si>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</si>
  <si>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</si>
  <si>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</si>
  <si>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9/2011: o stanovení koeficientu pro výpočet daně z nemovitostí</t>
  </si>
  <si>
    <t>1416985364</t>
  </si>
  <si>
    <t>3/2024</t>
  </si>
  <si>
    <t>2024-09-05</t>
  </si>
  <si>
    <t>1/2024: 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</si>
  <si>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1/2025: Obecně závazná vyhláška města Uherský Brod, kterou se stanovují závazné podmínky pro pořádání, průběh a ukončení veřejnosti přístupných sportovních a kulturních podniků, včetně tanečních zábav a diskoték, v rozsahu nezbytném k zajištění veřejného pořádku a o nočním klidu; 1/2025: Obecně závazná vyhláška města Uherský Brod, kterou se stanovují závazné podmínky pro pořádání, průběh a ukončení veřejnosti přístupných sportovních a kulturních podniků, včetně tanečních zábav a diskoték, v rozsahu nezbytném k zajištění veřejného pořádku a o nočním klidu</t>
  </si>
  <si>
    <t>1401582153</t>
  </si>
  <si>
    <t>2/2024</t>
  </si>
  <si>
    <t>2024-06-04</t>
  </si>
  <si>
    <t>1/2023: Tržní řád</t>
  </si>
  <si>
    <t>1360799303</t>
  </si>
  <si>
    <t>1/2024</t>
  </si>
  <si>
    <t>2024-05-22</t>
  </si>
  <si>
    <t xml:space="preserve">6/2022: kterou se stanovují závazné podmínky pro pořádání, průběh a ukončení veřejnosti přístupných sportovních a kulturních podniků, včetně tanečních zábav a diskoték, v rozsahu nezbytném k zajištění veřejného pořádku </t>
  </si>
  <si>
    <t>1355494644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</si>
  <si>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</si>
  <si>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</si>
  <si>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</si>
  <si>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</si>
  <si>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</si>
  <si>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5/2021: o místním poplatku za obecní systém odpadového hospodářství</t>
  </si>
  <si>
    <t>5/2026: o místním poplatku za odkládání komunálního odpadu z nemovité věci; 5/2026: o místním poplatku za odkládání komunálního odpadu z nemovité věci</t>
  </si>
  <si>
    <t>1285772777</t>
  </si>
  <si>
    <t>4/2023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</si>
  <si>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</si>
  <si>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</si>
  <si>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</si>
  <si>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</si>
  <si>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1285737371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</si>
  <si>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</si>
  <si>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</si>
  <si>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</si>
  <si>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</si>
  <si>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 xml:space="preserve">5/2022: o místním poplatku za užívání veřejného prostranství </t>
  </si>
  <si>
    <t>1285730977</t>
  </si>
  <si>
    <t>2/2023</t>
  </si>
  <si>
    <t>o místním poplatku ze psů</t>
  </si>
  <si>
    <t>místní poplatek ze psů</t>
  </si>
  <si>
    <t>zákon č. 565/1990 Sb., o místních poplatcích - § 14 - ze psů</t>
  </si>
  <si>
    <t>6/2019: o místním poplatku ze psů</t>
  </si>
  <si>
    <t>1285716766</t>
  </si>
  <si>
    <t>1/2023</t>
  </si>
  <si>
    <t>2023-06-30</t>
  </si>
  <si>
    <t>regulace prodeje zboží a nabízení služeb - tržní řád</t>
  </si>
  <si>
    <t xml:space="preserve">zákon č. 455/1991 Sb., živnostenský zákon - § 18 odst. 1 </t>
  </si>
  <si>
    <t>7/2022: Tržní řád</t>
  </si>
  <si>
    <t>2/2024: Tržní řád; 2/2024: Tržní řád</t>
  </si>
  <si>
    <t>1203756208</t>
  </si>
  <si>
    <t>7/2022</t>
  </si>
  <si>
    <t>2022-08-04</t>
  </si>
  <si>
    <t>1/2017: tržní řád; 3/2017: tržní řád; 2/2022: Nařízení města Uherský Brod, kterým se mění nařízení města č. 1/2017, tržní řád ve znění nařízení č. 3/2017</t>
  </si>
  <si>
    <t>1/2023: Tržní řád; 1/2023: Tržní řád</t>
  </si>
  <si>
    <t>1063179739</t>
  </si>
  <si>
    <t>6/2022</t>
  </si>
  <si>
    <t xml:space="preserve">kterou se stanovují závazné podmínky pro pořádání, průběh a ukončení veřejnosti přístupných sportovních a kulturních podniků, včetně tanečních zábav a diskoték, v rozsahu nezbytném k zajištění veřejného pořádku </t>
  </si>
  <si>
    <t>2022-07-14</t>
  </si>
  <si>
    <t>veřejný pořádek - podmínky pro pořádání veřejně přístupných akcí</t>
  </si>
  <si>
    <t>zákon č. 128/2000 Sb., o obcích - § 10 písm. b) - podmínky pro pořádání veřejně přístupných akcí</t>
  </si>
  <si>
    <t>1055822781</t>
  </si>
  <si>
    <t>5/2022</t>
  </si>
  <si>
    <t xml:space="preserve">o místním poplatku za užívání veřejného prostranství </t>
  </si>
  <si>
    <t>2022-08-01</t>
  </si>
  <si>
    <t>7/2019: o místním poplatku za užívání veřejného prostranství ; 2/2021: kterou se mění obecně závazná vyhláška č. 7/2019, o místním poplatku za užívání veřejného prostranství</t>
  </si>
  <si>
    <t>3/2023: o místním poplatku za užívání veřejného prostranství; 3/2023: o místním poplatku za užívání veřejného prostranství</t>
  </si>
  <si>
    <t>1055806234</t>
  </si>
  <si>
    <t>4/2022</t>
  </si>
  <si>
    <t>o zřízení městské policie</t>
  </si>
  <si>
    <t>2022-07-13</t>
  </si>
  <si>
    <t>obecní policie</t>
  </si>
  <si>
    <t xml:space="preserve">zákon č. 553/1991 Sb., o obecní policii - § 1 odst. 1 </t>
  </si>
  <si>
    <t>1055427119</t>
  </si>
  <si>
    <t>3/2022</t>
  </si>
  <si>
    <t>2022-06-29</t>
  </si>
  <si>
    <t>3/2021: kterým se vymezuje oblast, ve které lze místní komunikace nebo jejich určené úseky užít za cenu sjednanou v souladu s cenovými předpisy (o placeném parkování)</t>
  </si>
  <si>
    <t>5/2024: kterým se vymezuje oblast, ve které lze místní komunikace nebo jejich určené úseky užít za cenu sjednanou v souladu s cenovými předpisy (o placeném parkování)</t>
  </si>
  <si>
    <t>1050162650</t>
  </si>
  <si>
    <t>2/2022</t>
  </si>
  <si>
    <t>Nařízení města Uherský Brod, kterým se mění nařízení města č. 1/2017, tržní řád ve znění nařízení č. 3/2017</t>
  </si>
  <si>
    <t>2022-06-07</t>
  </si>
  <si>
    <t>1/2017: tržní řád; 3/2017: tržní řád</t>
  </si>
  <si>
    <t>7/2022: Tržní řád; 7/2022: Tržní řád</t>
  </si>
  <si>
    <t>1041930282</t>
  </si>
  <si>
    <t>3/2021</t>
  </si>
  <si>
    <t>2021-07-13</t>
  </si>
  <si>
    <t>Dle přechodného ustanovení</t>
  </si>
  <si>
    <t>3/2022: kterým se vymezuje oblast, ve které lze místní komunikace nebo jejich určené úseky užít za cenu sjednanou v souladu s cenovými předpisy (o placeném parkování); 5/2024: kterým se vymezuje oblast, ve které lze místní komunikace nebo jejich určené úseky užít za cenu sjednanou v souladu s cenovými předpisy (o placeném parkování)</t>
  </si>
  <si>
    <t>1003468514</t>
  </si>
  <si>
    <t>3/2017</t>
  </si>
  <si>
    <t>tržní řád</t>
  </si>
  <si>
    <t>2017-07-14</t>
  </si>
  <si>
    <t>1/2017: tržní řád</t>
  </si>
  <si>
    <t>2/2022: Nařízení města Uherský Brod, kterým se mění nařízení města č. 1/2017, tržní řád ve znění nařízení č. 3/2017</t>
  </si>
  <si>
    <t>1003462797</t>
  </si>
  <si>
    <t>1/2017</t>
  </si>
  <si>
    <t>2017-01-11</t>
  </si>
  <si>
    <t>3/2017: tržní řád; 2/2022: Nařízení města Uherský Brod, kterým se mění nařízení města č. 1/2017, tržní řád ve znění nařízení č. 3/2017</t>
  </si>
  <si>
    <t>1003098988</t>
  </si>
  <si>
    <t>6/2014</t>
  </si>
  <si>
    <t>kterým se vymezují úseky místních komunikací a chodníků, na kterých se pro jejich malý dopravní význam nezajišťuje sjízdnost a schůdnost odstraňováním sněhu a náledí</t>
  </si>
  <si>
    <t>2014-12-22</t>
  </si>
  <si>
    <t>pozemní komunikace - vyznačení neudržovaných úseků</t>
  </si>
  <si>
    <t xml:space="preserve">zákon č. 13/1997 Sb., o pozemních komunikacích - § 27 odst. 5 </t>
  </si>
  <si>
    <t>1003090453</t>
  </si>
  <si>
    <t>4/2006</t>
  </si>
  <si>
    <t>kterým se zakazuje reklama šířená na veřejně přístupných místech mimo provozovnu (o zákazu šíření reklamy)</t>
  </si>
  <si>
    <t>2006-11-01</t>
  </si>
  <si>
    <t>reklama na veřejných místech</t>
  </si>
  <si>
    <t>zákon č. 40/1995 Sb., o regulaci reklamy - § 2 odst. 1 písm. d) a odst. 5</t>
  </si>
  <si>
    <t>1003083275</t>
  </si>
  <si>
    <t>1/2004</t>
  </si>
  <si>
    <t>VÝMAZ</t>
  </si>
  <si>
    <t>-</t>
  </si>
  <si>
    <t>1002992557</t>
  </si>
  <si>
    <t>9/2011</t>
  </si>
  <si>
    <t>o stanovení koeficientu pro výpočet daně z nemovitostí</t>
  </si>
  <si>
    <t>2012-01-01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</si>
  <si>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</si>
  <si>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</si>
  <si>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4/2024: o stanovení místních koeficientů daně z nemovitých věcí</t>
  </si>
  <si>
    <t>1002977372</t>
  </si>
  <si>
    <t>6/2012</t>
  </si>
  <si>
    <t>o stanovení opatření k omezení propagace hraní některých sázkových her, loterií a jiných podobných her</t>
  </si>
  <si>
    <t>2012-06-01</t>
  </si>
  <si>
    <t>veřejný pořádek - jiné</t>
  </si>
  <si>
    <t>zákon č. 128/2000 Sb., o obcích - § 10 písm. a) - jiné</t>
  </si>
  <si>
    <t>1002939155</t>
  </si>
  <si>
    <t>5/2015</t>
  </si>
  <si>
    <t>o zákazu konzumace alkoholických nápojů na některých veřejných prostranstvích</t>
  </si>
  <si>
    <t>2015-10-17</t>
  </si>
  <si>
    <t>veřejný pořádek - konzumace alkoholu</t>
  </si>
  <si>
    <t>zákon č. 128/2000 Sb., o obcích - § 10 písm. a) - konzumace alkoholu</t>
  </si>
  <si>
    <t>1001012376</t>
  </si>
  <si>
    <t>1/2019</t>
  </si>
  <si>
    <t>kterou se stanoví školské obvody mateřských škol zřízených městem Uherský Brod a zrušují některé obecně závazné vyhlášky</t>
  </si>
  <si>
    <t>2019-02-22</t>
  </si>
  <si>
    <t>školské obvody - mateřské školy</t>
  </si>
  <si>
    <t>zákon č. 561/2004 Sb., školský zákon - § 179 odst. 3 a § 178 odst. 2 písm. b)</t>
  </si>
  <si>
    <t>3/2025: kterou se stanoví školské obvody základních škol a mateřských škol zřízených městem Uherský Brod a část školského obvodu základní školy a mateřské školy zřízené městem Uherský Brod; 3/2025: kterou se stanoví školské obvody základních škol a mateřských škol zřízených městem Uherský Brod a část školského obvodu základní školy a mateřské školy zřízené městem Uherský Brod</t>
  </si>
  <si>
    <t>1001003029</t>
  </si>
  <si>
    <t>4/2019</t>
  </si>
  <si>
    <t>kterou se stanoví školské obvody základních škol zřízených městem Uherský Brod a část školského obvodu základní školy zřízené městem</t>
  </si>
  <si>
    <t>2019-10-11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</si>
  <si>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</si>
  <si>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</si>
  <si>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1001002412</t>
  </si>
  <si>
    <t>2/2020</t>
  </si>
  <si>
    <t>2020-08-05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</si>
  <si>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</si>
  <si>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</si>
  <si>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6/2024: kterou se stanovují pravidla pro pohyb psů na veřejném prostranství ve městě Uherský Brod a vymezují prostory pro volné pobíhání psů; 6/2024: kterou se stanovují pravidla pro pohyb psů na veřejném prostranství ve městě Uherský Brod a vymezují prostory pro volné pobíhání psů</t>
  </si>
  <si>
    <t>1000957396</t>
  </si>
  <si>
    <t>1/2021</t>
  </si>
  <si>
    <t>2021-05-13</t>
  </si>
  <si>
    <t>4/2023: o místním poplatku z pobytu</t>
  </si>
  <si>
    <t>1000909090</t>
  </si>
  <si>
    <t>6/2019</t>
  </si>
  <si>
    <t>2020-01-01</t>
  </si>
  <si>
    <t>2/2023: o místním poplatku ze psů; 2/2023: o místním poplatku ze psů</t>
  </si>
  <si>
    <t>1000899821</t>
  </si>
  <si>
    <t>1/2020</t>
  </si>
  <si>
    <t>požární řád města Uherský Brod</t>
  </si>
  <si>
    <t>2020-05-26</t>
  </si>
  <si>
    <t>požární ochrana - požární řád</t>
  </si>
  <si>
    <t>zákon č. 133/1985 Sb., o požární ochraně - § 29 odst. 1 písm. o) bod 1</t>
  </si>
  <si>
    <t>1000830396</t>
  </si>
  <si>
    <t>2/2021</t>
  </si>
  <si>
    <t>kterou se mění obecně závazná vyhláška č. 7/2019, o místním poplatku za užívání veřejného prostranství</t>
  </si>
  <si>
    <t>2021-06-01</t>
  </si>
  <si>
    <t xml:space="preserve">7/2019: o místním poplatku za užívání veřejného prostranství </t>
  </si>
  <si>
    <t>1000783251</t>
  </si>
  <si>
    <t>7/2019</t>
  </si>
  <si>
    <t>2/2021: kterou se mění obecně závazná vyhláška č. 7/2019, o místním poplatku za užívání veřejného prostranství</t>
  </si>
  <si>
    <t>1000746382</t>
  </si>
  <si>
    <t>4/2021</t>
  </si>
  <si>
    <t>o stanovení obecního systému odpadového hospodářství</t>
  </si>
  <si>
    <t>2022-01-01</t>
  </si>
  <si>
    <t xml:space="preserve">4/2026: o stanovení obecního systému odpadového hospodářství </t>
  </si>
  <si>
    <t>1000375430</t>
  </si>
  <si>
    <t>5/2021</t>
  </si>
  <si>
    <t>5/2023: o místním poplatku za obecní systém odpadového hospodářství; 5/2023: o místním poplatku za obecní systém odpadového hospodářství</t>
  </si>
  <si>
    <t>1000367448</t>
  </si>
  <si>
    <t>1/2022</t>
  </si>
  <si>
    <t>2022-02-23</t>
  </si>
  <si>
    <t>1000212036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</si>
</sst>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46139</v>
      </c>
      <c r="I2" s="1">
        <v>46156.51169273368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HYPERLINK("https://sbirkapp.gov.cz/detail/SPP5WYSZVECJ4CBM", "https://sbirkapp.gov.cz/detail/SPP5WYSZVECJ4CBM")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46139</v>
      </c>
      <c r="I3" s="1">
        <v>46156.45930604453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HYPERLINK("https://sbirkapp.gov.cz/detail/SPPI4ZU4PEBPZVFQ", "https://sbirkapp.gov.cz/detail/SPPI4ZU4PEBPZVFQ")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46146</v>
      </c>
      <c r="I4" s="1">
        <v>46155.46209743107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HYPERLINK("https://sbirkapp.gov.cz/detail/SPPOBJ7GJVEQD56E", "https://sbirkapp.gov.cz/detail/SPPOBJ7GJVEQD56E")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43</v>
      </c>
      <c r="G5" t="s">
        <v>51</v>
      </c>
      <c r="H5" s="1">
        <v>46125</v>
      </c>
      <c r="I5" s="1">
        <v>46139.43531825222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HYPERLINK("https://sbirkapp.gov.cz/detail/SPPF7CYQW5GGEMSA", "https://sbirkapp.gov.cz/detail/SPPF7CYQW5GGEMSA")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46069</v>
      </c>
      <c r="I6" s="1">
        <v>46079.45889320243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HYPERLINK("https://sbirkapp.gov.cz/detail/SPPFAG2BC47VFJGM", "https://sbirkapp.gov.cz/detail/SPPFAG2BC47VFJGM")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45831</v>
      </c>
      <c r="I7" s="1">
        <v>45833.48558027187</v>
      </c>
      <c r="J7" t="s">
        <v>65</v>
      </c>
      <c r="K7" t="s">
        <v>31</v>
      </c>
      <c r="M7" t="s">
        <v>59</v>
      </c>
      <c r="N7" t="s">
        <v>60</v>
      </c>
      <c r="P7" t="s">
        <v>66</v>
      </c>
      <c r="R7" t="s">
        <v>67</v>
      </c>
      <c r="S7" t="b">
        <v>0</v>
      </c>
      <c r="T7" s="1">
        <v>46094</v>
      </c>
      <c r="U7" s="2">
        <f>HYPERLINK("https://sbirkapp.gov.cz/detail/SPPWQOY3LAMA4COI", "https://sbirkapp.gov.cz/detail/SPPWQOY3LAMA4COI")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45782</v>
      </c>
      <c r="I8" s="1">
        <v>45797.40314190918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HYPERLINK("https://sbirkapp.gov.cz/detail/SPPV6VB5HZKBAUMY", "https://sbirkapp.gov.cz/detail/SPPV6VB5HZKBAUMY")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43</v>
      </c>
      <c r="G9" t="s">
        <v>77</v>
      </c>
      <c r="H9" s="1">
        <v>45769</v>
      </c>
      <c r="I9" s="1">
        <v>45777.44181037669</v>
      </c>
      <c r="J9" t="s">
        <v>78</v>
      </c>
      <c r="K9" t="s">
        <v>31</v>
      </c>
      <c r="M9" t="s">
        <v>79</v>
      </c>
      <c r="N9" t="s">
        <v>80</v>
      </c>
      <c r="P9" t="s">
        <v>81</v>
      </c>
      <c r="R9" t="s">
        <v>82</v>
      </c>
      <c r="S9" t="b">
        <v>0</v>
      </c>
      <c r="T9" s="1">
        <v>46170</v>
      </c>
      <c r="U9" s="2">
        <f>HYPERLINK("https://sbirkapp.gov.cz/detail/SPP5YHB3ZOFED2QI", "https://sbirkapp.gov.cz/detail/SPP5YHB3ZOFED2QI")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64</v>
      </c>
      <c r="H10" s="1">
        <v>45719</v>
      </c>
      <c r="I10" s="1">
        <v>45770.66812395132</v>
      </c>
      <c r="J10" t="s">
        <v>85</v>
      </c>
      <c r="K10" t="s">
        <v>31</v>
      </c>
      <c r="M10" t="s">
        <v>59</v>
      </c>
      <c r="N10" t="s">
        <v>60</v>
      </c>
      <c r="P10" t="s">
        <v>86</v>
      </c>
      <c r="R10" t="s">
        <v>61</v>
      </c>
      <c r="S10" t="b">
        <v>0</v>
      </c>
      <c r="T10" s="1">
        <v>45848</v>
      </c>
      <c r="U10" s="2">
        <f>HYPERLINK("https://sbirkapp.gov.cz/detail/SPPAVQAN2YUUMNBG", "https://sbirkapp.gov.cz/detail/SPPAVQAN2YUUMNBG")</f>
        <v>0</v>
      </c>
      <c r="V10" t="s">
        <v>87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45635</v>
      </c>
      <c r="I11" s="1">
        <v>45643.41414489395</v>
      </c>
      <c r="J11" t="s">
        <v>90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HYPERLINK("https://sbirkapp.gov.cz/detail/SPPTA2753ZU47GNU", "https://sbirkapp.gov.cz/detail/SPPTA2753ZU47GNU")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43</v>
      </c>
      <c r="G12" t="s">
        <v>96</v>
      </c>
      <c r="H12" s="1">
        <v>45607</v>
      </c>
      <c r="I12" s="1">
        <v>45616.32550452819</v>
      </c>
      <c r="J12" t="s">
        <v>97</v>
      </c>
      <c r="K12" t="s">
        <v>31</v>
      </c>
      <c r="M12" t="s">
        <v>98</v>
      </c>
      <c r="N12" t="s">
        <v>99</v>
      </c>
      <c r="P12" t="s">
        <v>100</v>
      </c>
      <c r="S12" t="b">
        <v>1</v>
      </c>
      <c r="U12" s="2">
        <f>HYPERLINK("https://sbirkapp.gov.cz/detail/SPPLA6VJIZ3XOUO2", "https://sbirkapp.gov.cz/detail/SPPLA6VJIZ3XOUO2")</f>
        <v>0</v>
      </c>
      <c r="V12" t="s">
        <v>101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45551</v>
      </c>
      <c r="I13" s="1">
        <v>45560.55066188552</v>
      </c>
      <c r="J13" t="s">
        <v>90</v>
      </c>
      <c r="K13" t="s">
        <v>31</v>
      </c>
      <c r="M13" t="s">
        <v>104</v>
      </c>
      <c r="N13" t="s">
        <v>105</v>
      </c>
      <c r="P13" t="s">
        <v>106</v>
      </c>
      <c r="S13" t="b">
        <v>1</v>
      </c>
      <c r="U13" s="2">
        <f>HYPERLINK("https://sbirkapp.gov.cz/detail/SPPL4HYQBSG5YEGU", "https://sbirkapp.gov.cz/detail/SPPL4HYQBSG5YEGU")</f>
        <v>0</v>
      </c>
      <c r="V13" t="s">
        <v>107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108</v>
      </c>
      <c r="F14" t="s">
        <v>28</v>
      </c>
      <c r="G14" t="s">
        <v>57</v>
      </c>
      <c r="H14" s="1">
        <v>45518</v>
      </c>
      <c r="I14" s="1">
        <v>45525.39845431939</v>
      </c>
      <c r="J14" t="s">
        <v>109</v>
      </c>
      <c r="K14" t="s">
        <v>31</v>
      </c>
      <c r="M14" t="s">
        <v>59</v>
      </c>
      <c r="N14" t="s">
        <v>60</v>
      </c>
      <c r="P14" t="s">
        <v>110</v>
      </c>
      <c r="R14" t="s">
        <v>111</v>
      </c>
      <c r="S14" t="b">
        <v>0</v>
      </c>
      <c r="T14" s="1">
        <v>45785</v>
      </c>
      <c r="U14" s="2">
        <f>HYPERLINK("https://sbirkapp.gov.cz/detail/SPPSQ2CZVHUZMYMY", "https://sbirkapp.gov.cz/detail/SPPSQ2CZVHUZMYMY")</f>
        <v>0</v>
      </c>
      <c r="V14" t="s">
        <v>112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43</v>
      </c>
      <c r="G15" t="s">
        <v>77</v>
      </c>
      <c r="H15" s="1">
        <v>45418</v>
      </c>
      <c r="I15" s="1">
        <v>45432.40679273575</v>
      </c>
      <c r="J15" t="s">
        <v>114</v>
      </c>
      <c r="K15" t="s">
        <v>31</v>
      </c>
      <c r="M15" t="s">
        <v>79</v>
      </c>
      <c r="N15" t="s">
        <v>80</v>
      </c>
      <c r="P15" t="s">
        <v>115</v>
      </c>
      <c r="R15" t="s">
        <v>48</v>
      </c>
      <c r="S15" t="b">
        <v>0</v>
      </c>
      <c r="T15" s="1">
        <v>45792</v>
      </c>
      <c r="U15" s="2">
        <f>HYPERLINK("https://sbirkapp.gov.cz/detail/SPP4QXSPFHADI5GK", "https://sbirkapp.gov.cz/detail/SPP4QXSPFHADI5GK")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57</v>
      </c>
      <c r="H16" s="1">
        <v>45411</v>
      </c>
      <c r="I16" s="1">
        <v>45419.51997421788</v>
      </c>
      <c r="J16" t="s">
        <v>118</v>
      </c>
      <c r="K16" t="s">
        <v>31</v>
      </c>
      <c r="M16" t="s">
        <v>59</v>
      </c>
      <c r="N16" t="s">
        <v>60</v>
      </c>
      <c r="P16" t="s">
        <v>119</v>
      </c>
      <c r="R16" t="s">
        <v>86</v>
      </c>
      <c r="S16" t="b">
        <v>0</v>
      </c>
      <c r="T16" s="1">
        <v>45540</v>
      </c>
      <c r="U16" s="2">
        <f>HYPERLINK("https://sbirkapp.gov.cz/detail/SPPC4XOOR5AC6WEW", "https://sbirkapp.gov.cz/detail/SPPC4XOOR5AC6WEW")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45271</v>
      </c>
      <c r="I17" s="1">
        <v>45274.50259971939</v>
      </c>
      <c r="J17" t="s">
        <v>123</v>
      </c>
      <c r="K17" t="s">
        <v>31</v>
      </c>
      <c r="M17" t="s">
        <v>124</v>
      </c>
      <c r="N17" t="s">
        <v>125</v>
      </c>
      <c r="P17" t="s">
        <v>126</v>
      </c>
      <c r="R17" t="s">
        <v>127</v>
      </c>
      <c r="S17" t="b">
        <v>1</v>
      </c>
      <c r="T17" s="1">
        <v>46753</v>
      </c>
      <c r="U17" s="2">
        <f>HYPERLINK("https://sbirkapp.gov.cz/detail/SPPECNU5B6VIS2E2", "https://sbirkapp.gov.cz/detail/SPPECNU5B6VIS2E2")</f>
        <v>0</v>
      </c>
      <c r="V17" t="s">
        <v>128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130</v>
      </c>
      <c r="H18" s="1">
        <v>45271</v>
      </c>
      <c r="I18" s="1">
        <v>45274.4699599196</v>
      </c>
      <c r="J18" t="s">
        <v>123</v>
      </c>
      <c r="K18" t="s">
        <v>31</v>
      </c>
      <c r="M18" t="s">
        <v>131</v>
      </c>
      <c r="N18" t="s">
        <v>132</v>
      </c>
      <c r="P18" t="s">
        <v>133</v>
      </c>
      <c r="S18" t="b">
        <v>1</v>
      </c>
      <c r="U18" s="2">
        <f>HYPERLINK("https://sbirkapp.gov.cz/detail/SPP2OJU6S2N27RIM", "https://sbirkapp.gov.cz/detail/SPP2OJU6S2N27RIM")</f>
        <v>0</v>
      </c>
      <c r="V18" t="s">
        <v>134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135</v>
      </c>
      <c r="F19" t="s">
        <v>28</v>
      </c>
      <c r="G19" t="s">
        <v>136</v>
      </c>
      <c r="H19" s="1">
        <v>45271</v>
      </c>
      <c r="I19" s="1">
        <v>45274.46436928614</v>
      </c>
      <c r="J19" t="s">
        <v>123</v>
      </c>
      <c r="K19" t="s">
        <v>31</v>
      </c>
      <c r="M19" t="s">
        <v>137</v>
      </c>
      <c r="N19" t="s">
        <v>138</v>
      </c>
      <c r="P19" t="s">
        <v>139</v>
      </c>
      <c r="S19" t="b">
        <v>1</v>
      </c>
      <c r="U19" s="2">
        <f>HYPERLINK("https://sbirkapp.gov.cz/detail/SPPLVVJI3G5FJJ3K", "https://sbirkapp.gov.cz/detail/SPPLVVJI3G5FJJ3K")</f>
        <v>0</v>
      </c>
      <c r="V19" t="s">
        <v>140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28</v>
      </c>
      <c r="G20" t="s">
        <v>142</v>
      </c>
      <c r="H20" s="1">
        <v>45271</v>
      </c>
      <c r="I20" s="1">
        <v>45274.45261586041</v>
      </c>
      <c r="J20" t="s">
        <v>123</v>
      </c>
      <c r="K20" t="s">
        <v>31</v>
      </c>
      <c r="M20" t="s">
        <v>143</v>
      </c>
      <c r="N20" t="s">
        <v>144</v>
      </c>
      <c r="P20" t="s">
        <v>145</v>
      </c>
      <c r="S20" t="b">
        <v>1</v>
      </c>
      <c r="U20" s="2">
        <f>HYPERLINK("https://sbirkapp.gov.cz/detail/SPPRZ7T3QPQCJHMI", "https://sbirkapp.gov.cz/detail/SPPRZ7T3QPQCJHMI")</f>
        <v>0</v>
      </c>
      <c r="V20" t="s">
        <v>146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147</v>
      </c>
      <c r="F21" t="s">
        <v>43</v>
      </c>
      <c r="G21" t="s">
        <v>77</v>
      </c>
      <c r="H21" s="1">
        <v>45075</v>
      </c>
      <c r="I21" s="1">
        <v>45092.44625687724</v>
      </c>
      <c r="J21" t="s">
        <v>148</v>
      </c>
      <c r="K21" t="s">
        <v>31</v>
      </c>
      <c r="M21" t="s">
        <v>149</v>
      </c>
      <c r="N21" t="s">
        <v>150</v>
      </c>
      <c r="P21" t="s">
        <v>151</v>
      </c>
      <c r="R21" t="s">
        <v>152</v>
      </c>
      <c r="S21" t="b">
        <v>0</v>
      </c>
      <c r="T21" s="1">
        <v>45447</v>
      </c>
      <c r="U21" s="2">
        <f>HYPERLINK("https://sbirkapp.gov.cz/detail/SPPZLNV3F3YQIPB4", "https://sbirkapp.gov.cz/detail/SPPZLNV3F3YQIPB4")</f>
        <v>0</v>
      </c>
      <c r="V21" t="s">
        <v>153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154</v>
      </c>
      <c r="F22" t="s">
        <v>43</v>
      </c>
      <c r="G22" t="s">
        <v>77</v>
      </c>
      <c r="H22" s="1">
        <v>44753</v>
      </c>
      <c r="I22" s="1">
        <v>44762.55048154538</v>
      </c>
      <c r="J22" t="s">
        <v>155</v>
      </c>
      <c r="K22" t="s">
        <v>31</v>
      </c>
      <c r="M22" t="s">
        <v>149</v>
      </c>
      <c r="N22" t="s">
        <v>150</v>
      </c>
      <c r="P22" t="s">
        <v>156</v>
      </c>
      <c r="R22" t="s">
        <v>157</v>
      </c>
      <c r="S22" t="b">
        <v>0</v>
      </c>
      <c r="T22" s="1">
        <v>45107</v>
      </c>
      <c r="U22" s="2">
        <f>HYPERLINK("https://sbirkapp.gov.cz/detail/SPPYSJHE3WDMCMRU", "https://sbirkapp.gov.cz/detail/SPPYSJHE3WDMCMRU")</f>
        <v>0</v>
      </c>
      <c r="V22" t="s">
        <v>158</v>
      </c>
      <c r="W22">
        <v>4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159</v>
      </c>
      <c r="F23" t="s">
        <v>28</v>
      </c>
      <c r="G23" t="s">
        <v>160</v>
      </c>
      <c r="H23" s="1">
        <v>44739</v>
      </c>
      <c r="I23" s="1">
        <v>44741.47067039962</v>
      </c>
      <c r="J23" t="s">
        <v>161</v>
      </c>
      <c r="K23" t="s">
        <v>31</v>
      </c>
      <c r="M23" t="s">
        <v>162</v>
      </c>
      <c r="N23" t="s">
        <v>163</v>
      </c>
      <c r="R23" t="s">
        <v>110</v>
      </c>
      <c r="S23" t="b">
        <v>0</v>
      </c>
      <c r="T23" s="1">
        <v>45434</v>
      </c>
      <c r="U23" s="2">
        <f>HYPERLINK("https://sbirkapp.gov.cz/detail/SPPLI723F35AHX3S", "https://sbirkapp.gov.cz/detail/SPPLI723F35AHX3S")</f>
        <v>0</v>
      </c>
      <c r="V23" t="s">
        <v>164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165</v>
      </c>
      <c r="F24" t="s">
        <v>28</v>
      </c>
      <c r="G24" t="s">
        <v>166</v>
      </c>
      <c r="H24" s="1">
        <v>44739</v>
      </c>
      <c r="I24" s="1">
        <v>44741.45175523162</v>
      </c>
      <c r="J24" t="s">
        <v>167</v>
      </c>
      <c r="K24" t="s">
        <v>31</v>
      </c>
      <c r="M24" t="s">
        <v>137</v>
      </c>
      <c r="N24" t="s">
        <v>138</v>
      </c>
      <c r="P24" t="s">
        <v>168</v>
      </c>
      <c r="R24" t="s">
        <v>169</v>
      </c>
      <c r="S24" t="b">
        <v>0</v>
      </c>
      <c r="T24" s="1">
        <v>45292</v>
      </c>
      <c r="U24" s="2">
        <f>HYPERLINK("https://sbirkapp.gov.cz/detail/SPPKFM6JAMXYUMHY", "https://sbirkapp.gov.cz/detail/SPPKFM6JAMXYUMHY")</f>
        <v>0</v>
      </c>
      <c r="V24" t="s">
        <v>170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171</v>
      </c>
      <c r="F25" t="s">
        <v>28</v>
      </c>
      <c r="G25" t="s">
        <v>172</v>
      </c>
      <c r="H25" s="1">
        <v>44739</v>
      </c>
      <c r="I25" s="1">
        <v>44740.5445685711</v>
      </c>
      <c r="J25" t="s">
        <v>173</v>
      </c>
      <c r="K25" t="s">
        <v>31</v>
      </c>
      <c r="M25" t="s">
        <v>174</v>
      </c>
      <c r="N25" t="s">
        <v>175</v>
      </c>
      <c r="S25" t="b">
        <v>1</v>
      </c>
      <c r="U25" s="2">
        <f>HYPERLINK("https://sbirkapp.gov.cz/detail/SPPB3TQC4VAWKYSO", "https://sbirkapp.gov.cz/detail/SPPB3TQC4VAWKYSO")</f>
        <v>0</v>
      </c>
      <c r="V25" t="s">
        <v>176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177</v>
      </c>
      <c r="F26" t="s">
        <v>43</v>
      </c>
      <c r="G26" t="s">
        <v>96</v>
      </c>
      <c r="H26" s="1">
        <v>44711</v>
      </c>
      <c r="I26" s="1">
        <v>44726.52671537618</v>
      </c>
      <c r="J26" t="s">
        <v>178</v>
      </c>
      <c r="K26" t="s">
        <v>31</v>
      </c>
      <c r="M26" t="s">
        <v>98</v>
      </c>
      <c r="N26" t="s">
        <v>99</v>
      </c>
      <c r="P26" t="s">
        <v>179</v>
      </c>
      <c r="R26" t="s">
        <v>180</v>
      </c>
      <c r="S26" t="b">
        <v>0</v>
      </c>
      <c r="T26" s="1">
        <v>45631</v>
      </c>
      <c r="U26" s="2">
        <f>HYPERLINK("https://sbirkapp.gov.cz/detail/SPPFBXDSH4VJYP72", "https://sbirkapp.gov.cz/detail/SPPFBXDSH4VJYP72")</f>
        <v>0</v>
      </c>
      <c r="V26" t="s">
        <v>181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182</v>
      </c>
      <c r="F27" t="s">
        <v>43</v>
      </c>
      <c r="G27" t="s">
        <v>183</v>
      </c>
      <c r="H27" s="1">
        <v>44697</v>
      </c>
      <c r="I27" s="1">
        <v>44704.42420024544</v>
      </c>
      <c r="J27" t="s">
        <v>184</v>
      </c>
      <c r="K27" t="s">
        <v>31</v>
      </c>
      <c r="M27" t="s">
        <v>149</v>
      </c>
      <c r="N27" t="s">
        <v>150</v>
      </c>
      <c r="O27" t="s">
        <v>185</v>
      </c>
      <c r="R27" t="s">
        <v>186</v>
      </c>
      <c r="S27" t="b">
        <v>0</v>
      </c>
      <c r="T27" s="1">
        <v>44777</v>
      </c>
      <c r="U27" s="2">
        <f>HYPERLINK("https://sbirkapp.gov.cz/detail/SPP2LDTFGUI4VS4G", "https://sbirkapp.gov.cz/detail/SPP2LDTFGUI4VS4G")</f>
        <v>0</v>
      </c>
      <c r="V27" t="s">
        <v>187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188</v>
      </c>
      <c r="F28" t="s">
        <v>43</v>
      </c>
      <c r="G28" t="s">
        <v>96</v>
      </c>
      <c r="H28" s="1">
        <v>44389</v>
      </c>
      <c r="I28" s="1">
        <v>44607.4484132344</v>
      </c>
      <c r="J28" t="s">
        <v>189</v>
      </c>
      <c r="K28" t="s">
        <v>190</v>
      </c>
      <c r="L28" s="1">
        <v>44390</v>
      </c>
      <c r="M28" t="s">
        <v>98</v>
      </c>
      <c r="N28" t="s">
        <v>99</v>
      </c>
      <c r="R28" t="s">
        <v>191</v>
      </c>
      <c r="S28" t="b">
        <v>0</v>
      </c>
      <c r="T28" s="1">
        <v>44741</v>
      </c>
      <c r="U28" s="2">
        <f>HYPERLINK("https://sbirkapp.gov.cz/detail/SPP6V3YBEBV4FN64", "https://sbirkapp.gov.cz/detail/SPP6V3YBEBV4FN64")</f>
        <v>0</v>
      </c>
      <c r="V28" t="s">
        <v>192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193</v>
      </c>
      <c r="F29" t="s">
        <v>43</v>
      </c>
      <c r="G29" t="s">
        <v>194</v>
      </c>
      <c r="H29" s="1">
        <v>42926</v>
      </c>
      <c r="I29" s="1">
        <v>44607.44209022383</v>
      </c>
      <c r="J29" t="s">
        <v>195</v>
      </c>
      <c r="K29" t="s">
        <v>190</v>
      </c>
      <c r="L29" s="1">
        <v>42930</v>
      </c>
      <c r="M29" t="s">
        <v>149</v>
      </c>
      <c r="N29" t="s">
        <v>150</v>
      </c>
      <c r="O29" t="s">
        <v>196</v>
      </c>
      <c r="Q29" t="s">
        <v>197</v>
      </c>
      <c r="R29" t="s">
        <v>186</v>
      </c>
      <c r="S29" t="b">
        <v>0</v>
      </c>
      <c r="T29" s="1">
        <v>44777</v>
      </c>
      <c r="U29" s="2">
        <f>HYPERLINK("https://sbirkapp.gov.cz/detail/SPPQ3K5S65FLH3RQ", "https://sbirkapp.gov.cz/detail/SPPQ3K5S65FLH3RQ")</f>
        <v>0</v>
      </c>
      <c r="V29" t="s">
        <v>198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199</v>
      </c>
      <c r="F30" t="s">
        <v>43</v>
      </c>
      <c r="G30" t="s">
        <v>194</v>
      </c>
      <c r="H30" s="1">
        <v>42744</v>
      </c>
      <c r="I30" s="1">
        <v>44606.6740911747</v>
      </c>
      <c r="J30" t="s">
        <v>200</v>
      </c>
      <c r="K30" t="s">
        <v>190</v>
      </c>
      <c r="L30" s="1">
        <v>42746</v>
      </c>
      <c r="M30" t="s">
        <v>149</v>
      </c>
      <c r="N30" t="s">
        <v>150</v>
      </c>
      <c r="Q30" t="s">
        <v>201</v>
      </c>
      <c r="R30" t="s">
        <v>186</v>
      </c>
      <c r="S30" t="b">
        <v>0</v>
      </c>
      <c r="T30" s="1">
        <v>44777</v>
      </c>
      <c r="U30" s="2">
        <f>HYPERLINK("https://sbirkapp.gov.cz/detail/SPPPBIQJBFS3UTPS", "https://sbirkapp.gov.cz/detail/SPPPBIQJBFS3UTPS")</f>
        <v>0</v>
      </c>
      <c r="V30" t="s">
        <v>202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203</v>
      </c>
      <c r="F31" t="s">
        <v>43</v>
      </c>
      <c r="G31" t="s">
        <v>204</v>
      </c>
      <c r="H31" s="1">
        <v>41990</v>
      </c>
      <c r="I31" s="1">
        <v>44606.66467514401</v>
      </c>
      <c r="J31" t="s">
        <v>205</v>
      </c>
      <c r="K31" t="s">
        <v>190</v>
      </c>
      <c r="L31" s="1">
        <v>41995</v>
      </c>
      <c r="M31" t="s">
        <v>206</v>
      </c>
      <c r="N31" t="s">
        <v>207</v>
      </c>
      <c r="S31" t="b">
        <v>1</v>
      </c>
      <c r="U31" s="2">
        <f>HYPERLINK("https://sbirkapp.gov.cz/detail/SPPBGKP7L44NUFTW", "https://sbirkapp.gov.cz/detail/SPPBGKP7L44NUFTW")</f>
        <v>0</v>
      </c>
      <c r="V31" t="s">
        <v>208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209</v>
      </c>
      <c r="F32" t="s">
        <v>43</v>
      </c>
      <c r="G32" t="s">
        <v>210</v>
      </c>
      <c r="H32" s="1">
        <v>39001</v>
      </c>
      <c r="I32" s="1">
        <v>44606.65681154284</v>
      </c>
      <c r="J32" t="s">
        <v>211</v>
      </c>
      <c r="K32" t="s">
        <v>190</v>
      </c>
      <c r="L32" s="1">
        <v>39009</v>
      </c>
      <c r="M32" t="s">
        <v>212</v>
      </c>
      <c r="N32" t="s">
        <v>213</v>
      </c>
      <c r="S32" t="b">
        <v>1</v>
      </c>
      <c r="U32" s="2">
        <f>HYPERLINK("https://sbirkapp.gov.cz/detail/SPPD7Y5BYN7A6FKY", "https://sbirkapp.gov.cz/detail/SPPD7Y5BYN7A6FKY")</f>
        <v>0</v>
      </c>
      <c r="V32" t="s">
        <v>214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215</v>
      </c>
      <c r="F33" t="s">
        <v>216</v>
      </c>
      <c r="G33" t="s">
        <v>217</v>
      </c>
      <c r="H33" t="s">
        <v>217</v>
      </c>
      <c r="I33" t="s">
        <v>217</v>
      </c>
      <c r="J33" t="s">
        <v>217</v>
      </c>
      <c r="K33" t="s">
        <v>217</v>
      </c>
      <c r="L33" t="s">
        <v>217</v>
      </c>
      <c r="M33" t="s">
        <v>217</v>
      </c>
      <c r="N33" t="s">
        <v>217</v>
      </c>
      <c r="O33" t="s">
        <v>217</v>
      </c>
      <c r="P33" t="s">
        <v>217</v>
      </c>
      <c r="Q33" t="s">
        <v>217</v>
      </c>
      <c r="R33" t="s">
        <v>217</v>
      </c>
      <c r="S33" t="s">
        <v>217</v>
      </c>
      <c r="T33" t="s">
        <v>217</v>
      </c>
      <c r="U33" t="s">
        <v>217</v>
      </c>
      <c r="V33" t="s">
        <v>218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219</v>
      </c>
      <c r="F34" t="s">
        <v>28</v>
      </c>
      <c r="G34" t="s">
        <v>220</v>
      </c>
      <c r="H34" s="1">
        <v>40723</v>
      </c>
      <c r="I34" s="1">
        <v>44606.57609528577</v>
      </c>
      <c r="J34" t="s">
        <v>221</v>
      </c>
      <c r="K34" t="s">
        <v>190</v>
      </c>
      <c r="L34" s="1">
        <v>40736</v>
      </c>
      <c r="M34" t="s">
        <v>222</v>
      </c>
      <c r="N34" t="s">
        <v>223</v>
      </c>
      <c r="R34" t="s">
        <v>224</v>
      </c>
      <c r="S34" t="b">
        <v>0</v>
      </c>
      <c r="T34" s="1">
        <v>45658</v>
      </c>
      <c r="U34" s="2">
        <f>HYPERLINK("https://sbirkapp.gov.cz/detail/SPPYQNCZHPW5V24M", "https://sbirkapp.gov.cz/detail/SPPYQNCZHPW5V24M")</f>
        <v>0</v>
      </c>
      <c r="V34" t="s">
        <v>225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226</v>
      </c>
      <c r="F35" t="s">
        <v>28</v>
      </c>
      <c r="G35" t="s">
        <v>227</v>
      </c>
      <c r="H35" s="1">
        <v>41024</v>
      </c>
      <c r="I35" s="1">
        <v>44606.54570922165</v>
      </c>
      <c r="J35" t="s">
        <v>228</v>
      </c>
      <c r="K35" t="s">
        <v>190</v>
      </c>
      <c r="L35" s="1">
        <v>41029</v>
      </c>
      <c r="M35" t="s">
        <v>229</v>
      </c>
      <c r="N35" t="s">
        <v>230</v>
      </c>
      <c r="S35" t="b">
        <v>1</v>
      </c>
      <c r="U35" s="2">
        <f>HYPERLINK("https://sbirkapp.gov.cz/detail/SPPDMTWYBCCRSPDC", "https://sbirkapp.gov.cz/detail/SPPDMTWYBCCRSPDC")</f>
        <v>0</v>
      </c>
      <c r="V35" t="s">
        <v>231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232</v>
      </c>
      <c r="F36" t="s">
        <v>28</v>
      </c>
      <c r="G36" t="s">
        <v>233</v>
      </c>
      <c r="H36" s="1">
        <v>42270</v>
      </c>
      <c r="I36" s="1">
        <v>44601.67394440438</v>
      </c>
      <c r="J36" t="s">
        <v>234</v>
      </c>
      <c r="K36" t="s">
        <v>190</v>
      </c>
      <c r="L36" s="1">
        <v>42279</v>
      </c>
      <c r="M36" t="s">
        <v>235</v>
      </c>
      <c r="N36" t="s">
        <v>236</v>
      </c>
      <c r="S36" t="b">
        <v>1</v>
      </c>
      <c r="U36" s="2">
        <f>HYPERLINK("https://sbirkapp.gov.cz/detail/SPPEUR6JR4Z2AQHI", "https://sbirkapp.gov.cz/detail/SPPEUR6JR4Z2AQHI")</f>
        <v>0</v>
      </c>
      <c r="V36" t="s">
        <v>237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238</v>
      </c>
      <c r="F37" t="s">
        <v>28</v>
      </c>
      <c r="G37" t="s">
        <v>239</v>
      </c>
      <c r="H37" s="1">
        <v>43514</v>
      </c>
      <c r="I37" s="1">
        <v>44601.66498274831</v>
      </c>
      <c r="J37" t="s">
        <v>240</v>
      </c>
      <c r="K37" t="s">
        <v>190</v>
      </c>
      <c r="L37" s="1">
        <v>43518</v>
      </c>
      <c r="M37" t="s">
        <v>241</v>
      </c>
      <c r="N37" t="s">
        <v>242</v>
      </c>
      <c r="R37" t="s">
        <v>243</v>
      </c>
      <c r="S37" t="b">
        <v>0</v>
      </c>
      <c r="T37" s="1">
        <v>45839</v>
      </c>
      <c r="U37" s="2">
        <f>HYPERLINK("https://sbirkapp.gov.cz/detail/SPP4AZUT25CUY6H6", "https://sbirkapp.gov.cz/detail/SPP4AZUT25CUY6H6")</f>
        <v>0</v>
      </c>
      <c r="V37" t="s">
        <v>244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245</v>
      </c>
      <c r="F38" t="s">
        <v>28</v>
      </c>
      <c r="G38" t="s">
        <v>246</v>
      </c>
      <c r="H38" s="1">
        <v>43731</v>
      </c>
      <c r="I38" s="1">
        <v>44601.66339933417</v>
      </c>
      <c r="J38" t="s">
        <v>247</v>
      </c>
      <c r="K38" t="s">
        <v>190</v>
      </c>
      <c r="L38" s="1">
        <v>43734</v>
      </c>
      <c r="M38" t="s">
        <v>248</v>
      </c>
      <c r="N38" t="s">
        <v>249</v>
      </c>
      <c r="R38" t="s">
        <v>243</v>
      </c>
      <c r="S38" t="b">
        <v>0</v>
      </c>
      <c r="T38" s="1">
        <v>45839</v>
      </c>
      <c r="U38" s="2">
        <f>HYPERLINK("https://sbirkapp.gov.cz/detail/SPPEURZXUMIYUTOE", "https://sbirkapp.gov.cz/detail/SPPEURZXUMIYUTOE")</f>
        <v>0</v>
      </c>
      <c r="V38" t="s">
        <v>250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251</v>
      </c>
      <c r="F39" t="s">
        <v>28</v>
      </c>
      <c r="G39" t="s">
        <v>89</v>
      </c>
      <c r="H39" s="1">
        <v>44011</v>
      </c>
      <c r="I39" s="1">
        <v>44601.60939028517</v>
      </c>
      <c r="J39" t="s">
        <v>252</v>
      </c>
      <c r="K39" t="s">
        <v>190</v>
      </c>
      <c r="L39" s="1">
        <v>44033</v>
      </c>
      <c r="M39" t="s">
        <v>253</v>
      </c>
      <c r="N39" t="s">
        <v>254</v>
      </c>
      <c r="R39" t="s">
        <v>255</v>
      </c>
      <c r="S39" t="b">
        <v>0</v>
      </c>
      <c r="T39" s="1">
        <v>45658</v>
      </c>
      <c r="U39" s="2">
        <f>HYPERLINK("https://sbirkapp.gov.cz/detail/SPP7BWPZPVYNMROM", "https://sbirkapp.gov.cz/detail/SPP7BWPZPVYNMROM")</f>
        <v>0</v>
      </c>
      <c r="V39" t="s">
        <v>256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257</v>
      </c>
      <c r="F40" t="s">
        <v>28</v>
      </c>
      <c r="G40" t="s">
        <v>130</v>
      </c>
      <c r="H40" s="1">
        <v>44312</v>
      </c>
      <c r="I40" s="1">
        <v>44601.56118632663</v>
      </c>
      <c r="J40" t="s">
        <v>258</v>
      </c>
      <c r="K40" t="s">
        <v>190</v>
      </c>
      <c r="L40" s="1">
        <v>44314</v>
      </c>
      <c r="M40" t="s">
        <v>131</v>
      </c>
      <c r="N40" t="s">
        <v>132</v>
      </c>
      <c r="R40" t="s">
        <v>259</v>
      </c>
      <c r="S40" t="b">
        <v>0</v>
      </c>
      <c r="T40" s="1">
        <v>45292</v>
      </c>
      <c r="U40" s="2">
        <f>HYPERLINK("https://sbirkapp.gov.cz/detail/SPPSCNL6QJNDT7F4", "https://sbirkapp.gov.cz/detail/SPPSCNL6QJNDT7F4")</f>
        <v>0</v>
      </c>
      <c r="V40" t="s">
        <v>260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261</v>
      </c>
      <c r="F41" t="s">
        <v>28</v>
      </c>
      <c r="G41" t="s">
        <v>142</v>
      </c>
      <c r="H41" s="1">
        <v>43808</v>
      </c>
      <c r="I41" s="1">
        <v>44601.55124082822</v>
      </c>
      <c r="J41" t="s">
        <v>262</v>
      </c>
      <c r="K41" t="s">
        <v>190</v>
      </c>
      <c r="L41" s="1">
        <v>43811</v>
      </c>
      <c r="M41" t="s">
        <v>143</v>
      </c>
      <c r="N41" t="s">
        <v>144</v>
      </c>
      <c r="R41" t="s">
        <v>263</v>
      </c>
      <c r="S41" t="b">
        <v>0</v>
      </c>
      <c r="T41" s="1">
        <v>45292</v>
      </c>
      <c r="U41" s="2">
        <f>HYPERLINK("https://sbirkapp.gov.cz/detail/SPPZBDSCKRRE6UVU", "https://sbirkapp.gov.cz/detail/SPPZBDSCKRRE6UVU")</f>
        <v>0</v>
      </c>
      <c r="V41" t="s">
        <v>264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265</v>
      </c>
      <c r="F42" t="s">
        <v>28</v>
      </c>
      <c r="G42" t="s">
        <v>266</v>
      </c>
      <c r="H42" s="1">
        <v>43948</v>
      </c>
      <c r="I42" s="1">
        <v>44601.46881958961</v>
      </c>
      <c r="J42" t="s">
        <v>267</v>
      </c>
      <c r="K42" t="s">
        <v>190</v>
      </c>
      <c r="L42" s="1">
        <v>43962</v>
      </c>
      <c r="M42" t="s">
        <v>268</v>
      </c>
      <c r="N42" t="s">
        <v>269</v>
      </c>
      <c r="S42" t="b">
        <v>1</v>
      </c>
      <c r="U42" s="2">
        <f>HYPERLINK("https://sbirkapp.gov.cz/detail/SPPFVPU7WZDF7DDA", "https://sbirkapp.gov.cz/detail/SPPFVPU7WZDF7DDA")</f>
        <v>0</v>
      </c>
      <c r="V42" t="s">
        <v>270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271</v>
      </c>
      <c r="F43" t="s">
        <v>28</v>
      </c>
      <c r="G43" t="s">
        <v>272</v>
      </c>
      <c r="H43" s="1">
        <v>44340</v>
      </c>
      <c r="I43" s="1">
        <v>44601.42316909603</v>
      </c>
      <c r="J43" t="s">
        <v>273</v>
      </c>
      <c r="K43" t="s">
        <v>190</v>
      </c>
      <c r="L43" s="1">
        <v>44342</v>
      </c>
      <c r="M43" t="s">
        <v>137</v>
      </c>
      <c r="N43" t="s">
        <v>138</v>
      </c>
      <c r="O43" t="s">
        <v>274</v>
      </c>
      <c r="R43" t="s">
        <v>139</v>
      </c>
      <c r="S43" t="b">
        <v>0</v>
      </c>
      <c r="T43" s="1">
        <v>44774</v>
      </c>
      <c r="U43" s="2">
        <f>HYPERLINK("https://sbirkapp.gov.cz/detail/SPPLOUADU3JBL7W2", "https://sbirkapp.gov.cz/detail/SPPLOUADU3JBL7W2")</f>
        <v>0</v>
      </c>
      <c r="V43" t="s">
        <v>275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276</v>
      </c>
      <c r="F44" t="s">
        <v>28</v>
      </c>
      <c r="G44" t="s">
        <v>166</v>
      </c>
      <c r="H44" s="1">
        <v>43808</v>
      </c>
      <c r="I44" s="1">
        <v>44601.3817491739</v>
      </c>
      <c r="J44" t="s">
        <v>262</v>
      </c>
      <c r="K44" t="s">
        <v>190</v>
      </c>
      <c r="L44" s="1">
        <v>43811</v>
      </c>
      <c r="M44" t="s">
        <v>137</v>
      </c>
      <c r="N44" t="s">
        <v>138</v>
      </c>
      <c r="Q44" t="s">
        <v>277</v>
      </c>
      <c r="R44" t="s">
        <v>139</v>
      </c>
      <c r="S44" t="b">
        <v>0</v>
      </c>
      <c r="T44" s="1">
        <v>44774</v>
      </c>
      <c r="U44" s="2">
        <f>HYPERLINK("https://sbirkapp.gov.cz/detail/SPPQVDJUUWVTLVCW", "https://sbirkapp.gov.cz/detail/SPPQVDJUUWVTLVCW")</f>
        <v>0</v>
      </c>
      <c r="V44" t="s">
        <v>278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279</v>
      </c>
      <c r="F45" t="s">
        <v>28</v>
      </c>
      <c r="G45" t="s">
        <v>280</v>
      </c>
      <c r="H45" s="1">
        <v>44544</v>
      </c>
      <c r="I45" s="1">
        <v>44600.54855931436</v>
      </c>
      <c r="J45" t="s">
        <v>281</v>
      </c>
      <c r="K45" t="s">
        <v>190</v>
      </c>
      <c r="L45" s="1">
        <v>44545</v>
      </c>
      <c r="M45" t="s">
        <v>38</v>
      </c>
      <c r="N45" t="s">
        <v>39</v>
      </c>
      <c r="R45" t="s">
        <v>282</v>
      </c>
      <c r="S45" t="b">
        <v>1</v>
      </c>
      <c r="T45" s="1">
        <v>46753</v>
      </c>
      <c r="U45" s="2">
        <f>HYPERLINK("https://sbirkapp.gov.cz/detail/SPP5P7UCFI5BQTZS", "https://sbirkapp.gov.cz/detail/SPP5P7UCFI5BQTZS")</f>
        <v>0</v>
      </c>
      <c r="V45" t="s">
        <v>283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284</v>
      </c>
      <c r="F46" t="s">
        <v>28</v>
      </c>
      <c r="G46" t="s">
        <v>122</v>
      </c>
      <c r="H46" s="1">
        <v>44544</v>
      </c>
      <c r="I46" s="1">
        <v>44600.5412254017</v>
      </c>
      <c r="J46" t="s">
        <v>281</v>
      </c>
      <c r="K46" t="s">
        <v>190</v>
      </c>
      <c r="L46" s="1">
        <v>44545</v>
      </c>
      <c r="M46" t="s">
        <v>124</v>
      </c>
      <c r="N46" t="s">
        <v>125</v>
      </c>
      <c r="R46" t="s">
        <v>285</v>
      </c>
      <c r="S46" t="b">
        <v>0</v>
      </c>
      <c r="T46" s="1">
        <v>45292</v>
      </c>
      <c r="U46" s="2">
        <f>HYPERLINK("https://sbirkapp.gov.cz/detail/SPPIXVJ2SFW5V5ZE", "https://sbirkapp.gov.cz/detail/SPPIXVJ2SFW5V5ZE")</f>
        <v>0</v>
      </c>
      <c r="V46" t="s">
        <v>286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287</v>
      </c>
      <c r="F47" t="s">
        <v>43</v>
      </c>
      <c r="G47" t="s">
        <v>51</v>
      </c>
      <c r="H47" s="1">
        <v>44592</v>
      </c>
      <c r="I47" s="1">
        <v>44600.3845357277</v>
      </c>
      <c r="J47" t="s">
        <v>288</v>
      </c>
      <c r="K47" t="s">
        <v>31</v>
      </c>
      <c r="M47" t="s">
        <v>53</v>
      </c>
      <c r="N47" t="s">
        <v>54</v>
      </c>
      <c r="S47" t="b">
        <v>1</v>
      </c>
      <c r="U47" s="2">
        <f>HYPERLINK("https://sbirkapp.gov.cz/detail/SPPHO4RCYI27IDQK", "https://sbirkapp.gov.cz/detail/SPPHO4RCYI27IDQK")</f>
        <v>0</v>
      </c>
      <c r="V47" t="s">
        <v>289</v>
      </c>
      <c r="W4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2026-08-24T00:48:59Z</dcterms:created>
  <dcterms:modified xsi:type="dcterms:W3CDTF">2026-08-24T00:48:59Z</dcterms:modified>
</cp:coreProperties>
</file>