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<sst xmlns="http://schemas.openxmlformats.org/spreadsheetml/2006/main" count="720" uniqueCount="327">
  <si>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</si>
  <si>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</si>
  <si>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</si>
  <si>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</si>
  <si>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</si>
  <si>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</si>
  <si>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</si>
  <si>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</si>
  <si>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</si>
  <si>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</si>
  <si>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</si>
  <si>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</si>
  <si>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</si>
  <si>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</si>
  <si>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</si>
  <si>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</si>
  <si>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</si>
  <si>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</si>
  <si>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</si>
  <si>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</si>
  <si>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</si>
  <si>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</si>
  <si>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</si>
  <si>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Litomyšl</t>
  </si>
  <si>
    <t>00276944</t>
  </si>
  <si>
    <t>x4cbvs8</t>
  </si>
  <si>
    <t>Pardubický kraj</t>
  </si>
  <si>
    <t>1/2026</t>
  </si>
  <si>
    <t>Obecně závazná vyhláška</t>
  </si>
  <si>
    <t>Obecně závazná vyhláška města Litomyšl, o nočním klidu v roce 2026</t>
  </si>
  <si>
    <t>2026-03-13</t>
  </si>
  <si>
    <t>Běžný</t>
  </si>
  <si>
    <t>noční klid</t>
  </si>
  <si>
    <t>zákon č. 251/2016 Sb., o některých přestupcích - § 5 odst. 7</t>
  </si>
  <si>
    <t>1/2025: Obecně závazná vyhláška města Litomyšl, o nočním klidu v roce 2025</t>
  </si>
  <si>
    <t>1656529279</t>
  </si>
  <si>
    <t>15/2025</t>
  </si>
  <si>
    <t>Obecně závazná vyhláška města Litomyšl,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</si>
  <si>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</si>
  <si>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</si>
  <si>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</si>
  <si>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5/2024: Obecně závazná vyhláška města Litomyšl, o místním poplatku za obecní systém odpadového hospodářství</t>
  </si>
  <si>
    <t>1619941377</t>
  </si>
  <si>
    <t>14/2025</t>
  </si>
  <si>
    <t xml:space="preserve">Obecně závazná vyhláška města Litomyšl, o stanovení obecního systému odpadového hospodářství </t>
  </si>
  <si>
    <t>systém odpadového hospodářství</t>
  </si>
  <si>
    <t>zákon č. 541/2020 Sb., o odpadech - § 59 odst. 4</t>
  </si>
  <si>
    <t>01/2015: Obecně závazná vyhláška města Litomyšl, o systému shromažďování, sběru, přepravy, třídění, využívání a odstraňování komunálních odpadů a nakládání se stavebním odpadem na území města Litomyšl</t>
  </si>
  <si>
    <t>1619941270</t>
  </si>
  <si>
    <t>13/2025</t>
  </si>
  <si>
    <t>Obecně závazná vyhláška města Litomyšl, kterou se stanovují pravidla pro pohyb psů na veřejném prostranství  ve městě</t>
  </si>
  <si>
    <t>pohyb psů; veřejný pořádek - jiné</t>
  </si>
  <si>
    <t>zákon č. 246/1992 Sb., na ochranu zvířat proti týrání - § 24 odst. 2; zákon č. 128/2000 Sb., o obcích - § 10 písm. c) - jiné</t>
  </si>
  <si>
    <t>02/2005: O pravidlech pro pohyb psů na veřejném prostranství; 04/2008: O udržování čistoty na ulicích a jiných veřejných prostranstvích (vyhláška o čistotě)</t>
  </si>
  <si>
    <t>1619930964</t>
  </si>
  <si>
    <t>12/2025</t>
  </si>
  <si>
    <t>Obecně závazná vyhláška města Litomyšl, o regulaci zacházení s pyrotechnickými výrobky</t>
  </si>
  <si>
    <t>pyrotechnické výrobky</t>
  </si>
  <si>
    <t>zákon č. 206/2015 Sb., zákon o pyrotechnice - § 35c</t>
  </si>
  <si>
    <t xml:space="preserve">02/2009: K zabezpečení místních záležitostí veřejného pořádku na veřejných prostranstvích, kterou se reguluje používání pyrotechnických předmětů pro zábavné účely  </t>
  </si>
  <si>
    <t>1619930838</t>
  </si>
  <si>
    <t>11/2025</t>
  </si>
  <si>
    <t>Obecně závazná vyhláška města Litomyšl, o regulaci hlučných činností</t>
  </si>
  <si>
    <t>veřejný pořádek - hlučné činnosti</t>
  </si>
  <si>
    <t>zákon č. 128/2000 Sb., o obcích - § 10 písm. a) - hlučné činnosti</t>
  </si>
  <si>
    <t>10/2011: O ochraně nočního klidu a regulaci hlučných činností</t>
  </si>
  <si>
    <t>1619930963</t>
  </si>
  <si>
    <t>10/2025</t>
  </si>
  <si>
    <t>Obecně závazná vyhláška města Litomyšl,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</si>
  <si>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akcí; veřejný pořádek - provozní doba hostinských zařízení</t>
  </si>
  <si>
    <t>zákon č. 128/2000 Sb., o obcích - § 10 písm. b) - podmínky pro pořádání veřejně přístupných akcí; zákon č. 128/2000 Sb., o obcích - § 10 písm. a) - provozní doba hostinských zařízení</t>
  </si>
  <si>
    <t>1619930866</t>
  </si>
  <si>
    <t>9/2025</t>
  </si>
  <si>
    <t>Nařízení</t>
  </si>
  <si>
    <t>Nařízení města Litomyšl, kterým se vydává tržní řád (tržní řád)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</si>
  <si>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</si>
  <si>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</si>
  <si>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3/2025: Nařízení města Litomyšl, kterým se vydává tržní řád (tržní řád)</t>
  </si>
  <si>
    <t>1616838704</t>
  </si>
  <si>
    <t>8/2025</t>
  </si>
  <si>
    <t>Obecně závazná vyhláška města Litomyšl, o místním poplatku z pobytu</t>
  </si>
  <si>
    <t>místní poplatek z pobytu</t>
  </si>
  <si>
    <t>zákon č. 565/1990 Sb., o místních poplatcích - § 14 - z pobytu</t>
  </si>
  <si>
    <t>2/2023: Obecně závazná vyhláška města Litomyšl, o místním poplatku z pobytu</t>
  </si>
  <si>
    <t>1549816107</t>
  </si>
  <si>
    <t>7/2025</t>
  </si>
  <si>
    <t>Obecně závazná vyhláška města Litomyšl, o zákazu žebrání na veřejně přístupných místech nebo veřejnosti přístupných akcích</t>
  </si>
  <si>
    <t>2025-08-01</t>
  </si>
  <si>
    <t>veřejný pořádek - žebrání</t>
  </si>
  <si>
    <t>zákon č. 128/2000 Sb., o obcích - § 10 písm. a) - žebrání</t>
  </si>
  <si>
    <t>04/2009: K zabezpečení místních záležitostí veřejného pořádku na veřejných prostranstvích, kterou se zakazuje žebrání na veřejných prostranstvích</t>
  </si>
  <si>
    <t>1544895272</t>
  </si>
  <si>
    <t>6/2025</t>
  </si>
  <si>
    <t>Obecně závazná vyhláška města Litomyšl, o zákazu konzumace alkoholických nápojů na veřejně přístupných místech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</si>
  <si>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</si>
  <si>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</si>
  <si>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01/2009: K zabezpečení místních záležitostí veřejného pořádku na veřejných prostranstvích, kterou se zakazuje požívání alkoholických nápojů na veřejných prostranstvích</t>
  </si>
  <si>
    <t>1544895247</t>
  </si>
  <si>
    <t>5/2025</t>
  </si>
  <si>
    <t>Obecně závazná vyhláška města Litomyšl, o zřízení městské policie</t>
  </si>
  <si>
    <t>2025-07-12</t>
  </si>
  <si>
    <t>obecní policie</t>
  </si>
  <si>
    <t xml:space="preserve">zákon č. 553/1991 Sb., o obecní policii - § 1 odst. 1 </t>
  </si>
  <si>
    <t>04/1997: O zřízení městské policie</t>
  </si>
  <si>
    <t>1544848408</t>
  </si>
  <si>
    <t>4/2025</t>
  </si>
  <si>
    <t>Nařízení města Litomyšl o záměru zadat zpracování lesních hospodářských osnov s názvem Litomyšl-La</t>
  </si>
  <si>
    <t>2025-06-10</t>
  </si>
  <si>
    <t>lesní hospodářské osnovy</t>
  </si>
  <si>
    <t>zákon č. 289/1995 Sb., lesní zákon - § 25 odst. 2</t>
  </si>
  <si>
    <t>1529740811</t>
  </si>
  <si>
    <t>3/2025</t>
  </si>
  <si>
    <t>2025-06-01</t>
  </si>
  <si>
    <t>06/2021: Kterým se vydává tržní řád (tržní řád)</t>
  </si>
  <si>
    <t>9/2025: Nařízení města Litomyšl, kterým se vydává tržní řád (tržní řád)</t>
  </si>
  <si>
    <t>1523484552</t>
  </si>
  <si>
    <t>2/2025</t>
  </si>
  <si>
    <t>Obecně závazná vyhláška města Litomyšl, o místním poplatku za užívání veřejného prostranství</t>
  </si>
  <si>
    <t>2025-05-09</t>
  </si>
  <si>
    <t>místní poplatek za užívání veřejného prostranství</t>
  </si>
  <si>
    <t>zákon č. 565/1990 Sb., o místních poplatcích - § 14 - za užívání veřejného prostranství</t>
  </si>
  <si>
    <t>2/2024: Obecně závazná vyhláška města Litomyšl, o místním poplatku za užívání veřejného prostranství</t>
  </si>
  <si>
    <t>1514265002</t>
  </si>
  <si>
    <t>1/2025</t>
  </si>
  <si>
    <t>Obecně závazná vyhláška města Litomyšl, o nočním klidu v roce 2025</t>
  </si>
  <si>
    <t>2025-03-07</t>
  </si>
  <si>
    <t>1/2024: Obecně závazná vyhláška města Litomyšl, o nočním klidu v roce 2024</t>
  </si>
  <si>
    <t>1/2026: Obecně závazná vyhláška města Litomyšl, o nočním klidu v roce 2026</t>
  </si>
  <si>
    <t>1483333693</t>
  </si>
  <si>
    <t>5/2024</t>
  </si>
  <si>
    <t>2025-01-01</t>
  </si>
  <si>
    <t>3/2023: Obecně závazná vyhláška města Litomyšl, o místním poplatku za obecní systém odpadového hospodářství</t>
  </si>
  <si>
    <t>15/2025: Obecně závazná vyhláška města Litomyšl, o místním poplatku za obecní systém odpadového hospodářství</t>
  </si>
  <si>
    <t>1452276434</t>
  </si>
  <si>
    <t>4/2024</t>
  </si>
  <si>
    <t>Obecně závazná vyhláška města Litomyšl, o stanovení výše koeficientů pro výpočet daně z nemovitých věcí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</si>
  <si>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</si>
  <si>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2; zákon č. 338/1992 Sb., o dani z nemovitých věcí - § 12 odst. 1 písm. a) bod 4</t>
  </si>
  <si>
    <t>2/2022: O stanovení výše koeficientů pro výpočet daně z nemovitosti; 3/2024: Obecně závazná vyhláška města Litomyšl, o stanovení výše koeficientů pro výpočet daně z nemovitých věcí</t>
  </si>
  <si>
    <t>1415212324</t>
  </si>
  <si>
    <t>3/2024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</si>
  <si>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</si>
  <si>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</si>
  <si>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2/2022: O stanovení výše koeficientů pro výpočet daně z nemovitosti</t>
  </si>
  <si>
    <t>4/2024: Obecně závazná vyhláška města Litomyšl, o stanovení výše koeficientů pro výpočet daně z nemovitých věcí; 4/2024: Obecně závazná vyhláška města Litomyšl, o stanovení výše koeficientů pro výpočet daně z nemovitých věcí</t>
  </si>
  <si>
    <t>1350177270</t>
  </si>
  <si>
    <t>2/2024</t>
  </si>
  <si>
    <t>2024-03-09</t>
  </si>
  <si>
    <t>11/2019: O místním poplatku za užívání veřejného prostranství</t>
  </si>
  <si>
    <t>2/2025: Obecně závazná vyhláška města Litomyšl, o místním poplatku za užívání veřejného prostranství</t>
  </si>
  <si>
    <t>1319915060</t>
  </si>
  <si>
    <t>1/2024</t>
  </si>
  <si>
    <t>Obecně závazná vyhláška města Litomyšl, o nočním klidu v roce 2024</t>
  </si>
  <si>
    <t>1/2023: Obecně závazná vyhláška města Litomyšl o nočním klidu v roce 2023</t>
  </si>
  <si>
    <t>1319873449</t>
  </si>
  <si>
    <t>4/2023</t>
  </si>
  <si>
    <t>Obecně závazná vyhláška města Litomyšl, o místním poplatku ze psů</t>
  </si>
  <si>
    <t>2024-01-01</t>
  </si>
  <si>
    <t>místní poplatek ze psů</t>
  </si>
  <si>
    <t>zákon č. 565/1990 Sb., o místních poplatcích - § 14 - ze psů</t>
  </si>
  <si>
    <t>12/2019: O místním poplatku ze psů</t>
  </si>
  <si>
    <t>1282990511</t>
  </si>
  <si>
    <t>3/2023</t>
  </si>
  <si>
    <t>3/2022: Obecně závazná vyhláška města Litomyšl o místním poplatku za obecní systém odpadového hospodářství</t>
  </si>
  <si>
    <t>1282990564</t>
  </si>
  <si>
    <t>2/2023</t>
  </si>
  <si>
    <t>4/2022: Obecně závazná vyhláška města Litomyšl o místním poplatku z pobytu</t>
  </si>
  <si>
    <t>8/2025: Obecně závazná vyhláška města Litomyšl, o místním poplatku z pobytu</t>
  </si>
  <si>
    <t>1282990607</t>
  </si>
  <si>
    <t>07/2021</t>
  </si>
  <si>
    <t>Nařízení města Litomyšl, kterým se vymezují oblasti města, ve kterých lze místní komunikace nebo jejich úseky užít za cenu sjednanou v souladu s cenovými předpisy</t>
  </si>
  <si>
    <t>2022-01-01</t>
  </si>
  <si>
    <t>Dle přechodného ustanovení</t>
  </si>
  <si>
    <t xml:space="preserve">pozemní komunikace - zpoplatnění stání a odstavení </t>
  </si>
  <si>
    <t xml:space="preserve">zákon č. 13/1997 Sb., o pozemních komunikacích - § 23 odst. 1 </t>
  </si>
  <si>
    <t>1234581209</t>
  </si>
  <si>
    <t>01/2015</t>
  </si>
  <si>
    <t>Obecně závazná vyhláška města Litomyšl, o systému shromažďování, sběru, přepravy, třídění, využívání a odstraňování komunálních odpadů a nakládání se stavebním odpadem na území města Litomyšl</t>
  </si>
  <si>
    <t>2015-04-01</t>
  </si>
  <si>
    <t xml:space="preserve">14/2025: Obecně závazná vyhláška města Litomyšl, o stanovení obecního systému odpadového hospodářství </t>
  </si>
  <si>
    <t>1234072550</t>
  </si>
  <si>
    <t>03/2015</t>
  </si>
  <si>
    <t>Nařízení města Litomyšl, kterým se vymezují úseky místních komunikací a chodníků, na nichž se pro jejich malý dopravní význam nezajišťuje v daném úseku sjízdnost a schůdnost odstraňováním sněhu a náledí</t>
  </si>
  <si>
    <t>2015-11-01</t>
  </si>
  <si>
    <t>pozemní komunikace - vyznačení neudržovaných úseků</t>
  </si>
  <si>
    <t xml:space="preserve">zákon č. 13/1997 Sb., o pozemních komunikacích - § 27 odst. 5 </t>
  </si>
  <si>
    <t>1234072725</t>
  </si>
  <si>
    <t>05/2009</t>
  </si>
  <si>
    <t>Nařízení města Litomyšl, o rozsahu, způsobu a lhůtách odstraňování závad ve schůdnosti chodníků a místních komunikací a průjezdních úseků silnic</t>
  </si>
  <si>
    <t>2009-11-01</t>
  </si>
  <si>
    <t>pozemní komunikace - odstranění závad ve schůdnosti</t>
  </si>
  <si>
    <t xml:space="preserve">zákon č. 13/1997 Sb., o pozemních komunikacích - § 27 odst. 7 </t>
  </si>
  <si>
    <t>1234037813</t>
  </si>
  <si>
    <t>1/2023</t>
  </si>
  <si>
    <t>Obecně závazná vyhláška města Litomyšl o nočním klidu v roce 2023</t>
  </si>
  <si>
    <t>2023-03-11</t>
  </si>
  <si>
    <t>1/2022: O nočním klidu v roce 2022</t>
  </si>
  <si>
    <t>1149211047</t>
  </si>
  <si>
    <t>4/2022</t>
  </si>
  <si>
    <t>Obecně závazná vyhláška města Litomyšl o místním poplatku z pobytu</t>
  </si>
  <si>
    <t>2023-01-01</t>
  </si>
  <si>
    <t>03/2021: O místním poplatku z pobytu</t>
  </si>
  <si>
    <t>1114225017</t>
  </si>
  <si>
    <t>3/2022</t>
  </si>
  <si>
    <t>Obecně závazná vyhláška města Litomyšl o místním poplatku za obecní systém odpadového hospodářství</t>
  </si>
  <si>
    <t>07/2021: O místním poplatku za obecní systém odpadového hospodářství</t>
  </si>
  <si>
    <t>2/2023: Obecně závazná vyhláška města Litomyšl, o místním poplatku z pobytu; 3/2023: Obecně závazná vyhláška města Litomyšl, o místním poplatku za obecní systém odpadového hospodářství</t>
  </si>
  <si>
    <t>1114224600</t>
  </si>
  <si>
    <t>02/2011</t>
  </si>
  <si>
    <t>Kterou se vydává požární řád města Litomyšle</t>
  </si>
  <si>
    <t>2011-06-01</t>
  </si>
  <si>
    <t>požární ochrana - požární řád</t>
  </si>
  <si>
    <t>zákon č. 133/1985 Sb., o požární ochraně - § 29 odst. 1 písm. o) bod 1</t>
  </si>
  <si>
    <t>1084779160</t>
  </si>
  <si>
    <t>04/2005</t>
  </si>
  <si>
    <t>Kterou se stanoví podmínky k zabezpečení požární ochrany při akcích, kterých se zúčastní větší počet osob</t>
  </si>
  <si>
    <t>2005-06-28</t>
  </si>
  <si>
    <t>požární ochrana - podmínky při akcích</t>
  </si>
  <si>
    <t>zákon č. 133/1985 Sb., o požární ochraně - § 29 odst. 1 písm. o) bod 2</t>
  </si>
  <si>
    <t>1084779201</t>
  </si>
  <si>
    <t>O místním poplatku za obecní systém odpadového hospodářství</t>
  </si>
  <si>
    <t>1084699348</t>
  </si>
  <si>
    <t>01/2014</t>
  </si>
  <si>
    <t>O zákazu provozování loterií a jiných podobných her na území města</t>
  </si>
  <si>
    <t>2014-05-12</t>
  </si>
  <si>
    <t>hazardní hry</t>
  </si>
  <si>
    <t xml:space="preserve">zákon č. 186/2016 Sb., o hazardních hrách - § 12 </t>
  </si>
  <si>
    <t>1084699349</t>
  </si>
  <si>
    <t>04/2021</t>
  </si>
  <si>
    <t>O záměru zadání zpracování lesních hospodářských osnov</t>
  </si>
  <si>
    <t>2021-05-12</t>
  </si>
  <si>
    <t>1084649355</t>
  </si>
  <si>
    <t>06/2021</t>
  </si>
  <si>
    <t>Kterým se vydává tržní řád (tržní řád)</t>
  </si>
  <si>
    <t>2021-12-01</t>
  </si>
  <si>
    <t>regulace prodeje zboží a nabízení služeb - tržní řád</t>
  </si>
  <si>
    <t xml:space="preserve">zákon č. 455/1991 Sb., živnostenský zákon - § 18 odst. 1 </t>
  </si>
  <si>
    <t>3/2025: Nařízení města Litomyšl, kterým se vydává tržní řád (tržní řád); 3/2025: Nařízení města Litomyšl, kterým se vydává tržní řád (tržní řád); 3/2025: Nařízení města Litomyšl, kterým se vydává tržní řád (tržní řád)</t>
  </si>
  <si>
    <t>1084648998</t>
  </si>
  <si>
    <t>03/2020</t>
  </si>
  <si>
    <t>VÝMAZ</t>
  </si>
  <si>
    <t>-</t>
  </si>
  <si>
    <t>1084602764</t>
  </si>
  <si>
    <t>02/2021</t>
  </si>
  <si>
    <t>Kterou se stanoví školské obvody mateřských škol a část společného školského obvodu mateřské školy</t>
  </si>
  <si>
    <t>2021-03-13</t>
  </si>
  <si>
    <t>školské obvody - mateřské školy; školské obvody - mateřské školy</t>
  </si>
  <si>
    <t>zákon č. 561/2004 Sb., školský zákon - § 179 odst. 3 a § 178 odst. 2 písm. b); zákon č. 561/2004 Sb., školský zákon - § 179 odst. 3 a § 178 odst. 2 písm. c)</t>
  </si>
  <si>
    <t>1084602861</t>
  </si>
  <si>
    <t>03/2021</t>
  </si>
  <si>
    <t>O místním poplatku z pobytu</t>
  </si>
  <si>
    <t>2021-02-26</t>
  </si>
  <si>
    <t>4/2022: Obecně závazná vyhláška města Litomyšl o místním poplatku z pobytu; 2/2023: Obecně závazná vyhláška města Litomyšl, o místním poplatku z pobytu</t>
  </si>
  <si>
    <t>1084602664</t>
  </si>
  <si>
    <t>09/2019</t>
  </si>
  <si>
    <t>O zákazu kouření a používání elektronických cigaret na veřejném prostranství v městě Litomyšl</t>
  </si>
  <si>
    <t>2019-10-03</t>
  </si>
  <si>
    <t>kouření</t>
  </si>
  <si>
    <t xml:space="preserve">zákon č. 65/2017 Sb., o ochraně zdraví před škodlivými účinky návykových látek - § 17 odst. 1 </t>
  </si>
  <si>
    <t>1084286296</t>
  </si>
  <si>
    <t>11/2019</t>
  </si>
  <si>
    <t>O místním poplatku za užívání veřejného prostranství</t>
  </si>
  <si>
    <t>2020-01-01</t>
  </si>
  <si>
    <t>1084286440</t>
  </si>
  <si>
    <t>12/2019</t>
  </si>
  <si>
    <t>O místním poplatku ze psů</t>
  </si>
  <si>
    <t>4/2023: Obecně závazná vyhláška města Litomyšl, o místním poplatku ze psů</t>
  </si>
  <si>
    <t>1084286297</t>
  </si>
  <si>
    <t>04/2019</t>
  </si>
  <si>
    <t>O stanovení částí společných školských obvodů základních škol</t>
  </si>
  <si>
    <t>2019-05-14</t>
  </si>
  <si>
    <t>školské obvody - základní školy</t>
  </si>
  <si>
    <t>zákon č. 561/2004 Sb., školský zákon - § 178 odst. 2 písm. c)</t>
  </si>
  <si>
    <t>1084245635</t>
  </si>
  <si>
    <t>2/2022</t>
  </si>
  <si>
    <t>O stanovení výše koeficientů pro výpočet daně z nemovitosti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</si>
  <si>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</si>
  <si>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</si>
  <si>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3/2024: Obecně závazná vyhláška města Litomyšl, o stanovení výše koeficientů pro výpočet daně z nemovitých věcí; 4/2024: Obecně závazná vyhláška města Litomyšl, o stanovení výše koeficientů pro výpočet daně z nemovitých věcí</t>
  </si>
  <si>
    <t>1083590229</t>
  </si>
  <si>
    <t>1/2022</t>
  </si>
  <si>
    <t>O nočním klidu v roce 2022</t>
  </si>
  <si>
    <t>2022-03-12</t>
  </si>
  <si>
    <t>1007981753</t>
  </si>
  <si>
    <t>02/2009</t>
  </si>
  <si>
    <t xml:space="preserve">K zabezpečení místních záležitostí veřejného pořádku na veřejných prostranstvích, kterou se reguluje používání pyrotechnických předmětů pro zábavné účely  </t>
  </si>
  <si>
    <t>2009-03-01</t>
  </si>
  <si>
    <t>veřejný pořádek - pyrotechnika</t>
  </si>
  <si>
    <t>zákon č. 128/2000 Sb., o obcích - § 10 písm. a) - pyrotechnika</t>
  </si>
  <si>
    <t>12/2025: Obecně závazná vyhláška města Litomyšl, o regulaci zacházení s pyrotechnickými výrobky</t>
  </si>
  <si>
    <t>1007281639</t>
  </si>
  <si>
    <t>04/2009</t>
  </si>
  <si>
    <t>K zabezpečení místních záležitostí veřejného pořádku na veřejných prostranstvích, kterou se zakazuje žebrání na veřejných prostranstvích</t>
  </si>
  <si>
    <t>2010-01-01</t>
  </si>
  <si>
    <t>7/2025: Obecně závazná vyhláška města Litomyšl, o zákazu žebrání na veřejně přístupných místech nebo veřejnosti přístupných akcích; 7/2025: Obecně závazná vyhláška města Litomyšl, o zákazu žebrání na veřejně přístupných místech nebo veřejnosti přístupných akcích</t>
  </si>
  <si>
    <t>1007282258</t>
  </si>
  <si>
    <t>10/2011</t>
  </si>
  <si>
    <t>O ochraně nočního klidu a regulaci hlučných činností</t>
  </si>
  <si>
    <t>2012-01-01</t>
  </si>
  <si>
    <t>veřejný pořádek - hlučné činnosti; veřejný pořádek - podmínky pro pořádání veřejně přístupných akcí</t>
  </si>
  <si>
    <t>zákon č. 128/2000 Sb., o obcích - § 10 písm. a) - hlučné činnosti; zákon č. 128/2000 Sb., o obcích - § 10 písm. b) - podmínky pro pořádání veřejně přístupných akcí</t>
  </si>
  <si>
    <t>11/2025: Obecně závazná vyhláška města Litomyšl, o regulaci hlučných činností</t>
  </si>
  <si>
    <t>1007282167</t>
  </si>
  <si>
    <t>01/2009</t>
  </si>
  <si>
    <t>K zabezpečení místních záležitostí veřejného pořádku na veřejných prostranstvích, kterou se zakazuje požívání alkoholických nápojů na veřejných prostranstvích</t>
  </si>
  <si>
    <t>veřejný pořádek - konzumace alkoholu</t>
  </si>
  <si>
    <t>zákon č. 128/2000 Sb., o obcích - § 10 písm. a) - konzumace alkoholu</t>
  </si>
  <si>
    <t>6/2025: Obecně závazná vyhláška města Litomyšl, o zákazu konzumace alkoholických nápojů na veřejně přístupných místech; 6/2025: Obecně závazná vyhláška města Litomyšl, o zákazu konzumace alkoholických nápojů na veřejně přístupných místech</t>
  </si>
  <si>
    <t>1006878197</t>
  </si>
  <si>
    <t>02/2005</t>
  </si>
  <si>
    <t>O pravidlech pro pohyb psů na veřejném prostranství</t>
  </si>
  <si>
    <t>2005-05-01</t>
  </si>
  <si>
    <t>pohyb psů</t>
  </si>
  <si>
    <t>zákon č. 246/1992 Sb., na ochranu zvířat proti týrání - § 24 odst. 2</t>
  </si>
  <si>
    <t>13/2025: Obecně závazná vyhláška města Litomyšl, kterou se stanovují pravidla pro pohyb psů na veřejném prostranství  ve městě; 13/2025: Obecně závazná vyhláška města Litomyšl, kterou se stanovují pravidla pro pohyb psů na veřejném prostranství  ve městě</t>
  </si>
  <si>
    <t>1006455941</t>
  </si>
  <si>
    <t>04/2008</t>
  </si>
  <si>
    <t>O udržování čistoty na ulicích a jiných veřejných prostranstvích (vyhláška o čistotě)</t>
  </si>
  <si>
    <t>2009-01-01</t>
  </si>
  <si>
    <t>veřejný pořádek - jiné; veřejný pořádek - plakátování</t>
  </si>
  <si>
    <t>zákon č. 128/2000 Sb., o obcích - § 10 písm. c) - jiné; zákon č. 128/2000 Sb., o obcích - § 10 písm. c) - plakátování</t>
  </si>
  <si>
    <t>1006456051</t>
  </si>
  <si>
    <t>04/1997</t>
  </si>
  <si>
    <t>O zřízení městské policie</t>
  </si>
  <si>
    <t>1998-01-03</t>
  </si>
  <si>
    <t>5/2025: Obecně závazná vyhláška města Litomyšl, o zřízení městské policie</t>
  </si>
  <si>
    <t>1006374152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</si>
</sst>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46079</v>
      </c>
      <c r="I2" s="1">
        <v>46079.76501328117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HYPERLINK("https://sbirkapp.gov.cz/detail/SPP6LXIVRW3OHBZ6", "https://sbirkapp.gov.cz/detail/SPP6LXIVRW3OHBZ6")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46002.7871230008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HYPERLINK("https://sbirkapp.gov.cz/detail/SPPIQTH2NNJLB7CS", "https://sbirkapp.gov.cz/detail/SPPIQTH2NNJLB7CS")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46002</v>
      </c>
      <c r="I4" s="1">
        <v>46002.78710990267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HYPERLINK("https://sbirkapp.gov.cz/detail/SPPWZXYFETRESDZM", "https://sbirkapp.gov.cz/detail/SPPWZXYFETRESDZM")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46002</v>
      </c>
      <c r="I5" s="1">
        <v>46002.76559615155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HYPERLINK("https://sbirkapp.gov.cz/detail/SPPFIUNB6GA3MO2Q", "https://sbirkapp.gov.cz/detail/SPPFIUNB6GA3MO2Q")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46002</v>
      </c>
      <c r="I6" s="1">
        <v>46002.76558320739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HYPERLINK("https://sbirkapp.gov.cz/detail/SPP4SWNWEP6IKFFI", "https://sbirkapp.gov.cz/detail/SPP4SWNWEP6IKFFI")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46002</v>
      </c>
      <c r="I7" s="1">
        <v>46002.76557097064</v>
      </c>
      <c r="J7" t="s">
        <v>38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HYPERLINK("https://sbirkapp.gov.cz/detail/SPPGP2WIRZCRVHCC", "https://sbirkapp.gov.cz/detail/SPPGP2WIRZCRVHCC")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46002</v>
      </c>
      <c r="I8" s="1">
        <v>46002.76555874482</v>
      </c>
      <c r="J8" t="s">
        <v>38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HYPERLINK("https://sbirkapp.gov.cz/detail/SPPMDDRQPUFPRTFM", "https://sbirkapp.gov.cz/detail/SPPMDDRQPUFPRTFM")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73</v>
      </c>
      <c r="G9" t="s">
        <v>74</v>
      </c>
      <c r="H9" s="1">
        <v>45994</v>
      </c>
      <c r="I9" s="1">
        <v>45999.52974545183</v>
      </c>
      <c r="J9" t="s">
        <v>38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HYPERLINK("https://sbirkapp.gov.cz/detail/SPPGZILYEN5I467K", "https://sbirkapp.gov.cz/detail/SPPGZILYEN5I467K")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45834</v>
      </c>
      <c r="I10" s="1">
        <v>45847.40175953569</v>
      </c>
      <c r="J10" t="s">
        <v>38</v>
      </c>
      <c r="K10" t="s">
        <v>31</v>
      </c>
      <c r="M10" t="s">
        <v>81</v>
      </c>
      <c r="N10" t="s">
        <v>82</v>
      </c>
      <c r="P10" t="s">
        <v>83</v>
      </c>
      <c r="S10" t="b">
        <v>1</v>
      </c>
      <c r="U10" s="2">
        <f>HYPERLINK("https://sbirkapp.gov.cz/detail/SPP4KCUUYC3CVAYO", "https://sbirkapp.gov.cz/detail/SPP4KCUUYC3CVAYO")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45834</v>
      </c>
      <c r="I11" s="1">
        <v>45835.46470208374</v>
      </c>
      <c r="J11" t="s">
        <v>87</v>
      </c>
      <c r="K11" t="s">
        <v>31</v>
      </c>
      <c r="M11" t="s">
        <v>88</v>
      </c>
      <c r="N11" t="s">
        <v>89</v>
      </c>
      <c r="P11" t="s">
        <v>90</v>
      </c>
      <c r="S11" t="b">
        <v>1</v>
      </c>
      <c r="U11" s="2">
        <f>HYPERLINK("https://sbirkapp.gov.cz/detail/SPPG6O27MLCOYRSU", "https://sbirkapp.gov.cz/detail/SPPG6O27MLCOYRSU")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45834</v>
      </c>
      <c r="I12" s="1">
        <v>45835.46468958959</v>
      </c>
      <c r="J12" t="s">
        <v>87</v>
      </c>
      <c r="K12" t="s">
        <v>31</v>
      </c>
      <c r="M12" t="s">
        <v>94</v>
      </c>
      <c r="N12" t="s">
        <v>95</v>
      </c>
      <c r="P12" t="s">
        <v>96</v>
      </c>
      <c r="S12" t="b">
        <v>1</v>
      </c>
      <c r="U12" s="2">
        <f>HYPERLINK("https://sbirkapp.gov.cz/detail/SPPU6DIEFDQYJYEM", "https://sbirkapp.gov.cz/detail/SPPU6DIEFDQYJYEM")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45834</v>
      </c>
      <c r="I13" s="1">
        <v>45835.42220425582</v>
      </c>
      <c r="J13" t="s">
        <v>100</v>
      </c>
      <c r="K13" t="s">
        <v>31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HYPERLINK("https://sbirkapp.gov.cz/detail/SPP7YSJ3FJSFZ7US", "https://sbirkapp.gov.cz/detail/SPP7YSJ3FJSFZ7US")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73</v>
      </c>
      <c r="G14" t="s">
        <v>106</v>
      </c>
      <c r="H14" s="1">
        <v>45798</v>
      </c>
      <c r="I14" s="1">
        <v>45803.37988186898</v>
      </c>
      <c r="J14" t="s">
        <v>107</v>
      </c>
      <c r="K14" t="s">
        <v>31</v>
      </c>
      <c r="M14" t="s">
        <v>108</v>
      </c>
      <c r="N14" t="s">
        <v>109</v>
      </c>
      <c r="S14" t="b">
        <v>0</v>
      </c>
      <c r="T14" s="1">
        <v>45962</v>
      </c>
      <c r="U14" s="2">
        <f>HYPERLINK("https://sbirkapp.gov.cz/detail/SPPKSE7IP3NJLIWG", "https://sbirkapp.gov.cz/detail/SPPKSE7IP3NJLIWG")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73</v>
      </c>
      <c r="G15" t="s">
        <v>74</v>
      </c>
      <c r="H15" s="1">
        <v>45784</v>
      </c>
      <c r="I15" s="1">
        <v>45790.44384862996</v>
      </c>
      <c r="J15" t="s">
        <v>112</v>
      </c>
      <c r="K15" t="s">
        <v>31</v>
      </c>
      <c r="M15" t="s">
        <v>75</v>
      </c>
      <c r="N15" t="s">
        <v>76</v>
      </c>
      <c r="P15" t="s">
        <v>113</v>
      </c>
      <c r="R15" t="s">
        <v>114</v>
      </c>
      <c r="S15" t="b">
        <v>0</v>
      </c>
      <c r="T15" s="1">
        <v>46023</v>
      </c>
      <c r="U15" s="2">
        <f>HYPERLINK("https://sbirkapp.gov.cz/detail/SPPKNNVH4VFDJPXC", "https://sbirkapp.gov.cz/detail/SPPKNNVH4VFDJPXC")</f>
        <v>0</v>
      </c>
      <c r="V15" t="s">
        <v>115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45771</v>
      </c>
      <c r="I16" s="1">
        <v>45771.78777125191</v>
      </c>
      <c r="J16" t="s">
        <v>118</v>
      </c>
      <c r="K16" t="s">
        <v>31</v>
      </c>
      <c r="M16" t="s">
        <v>119</v>
      </c>
      <c r="N16" t="s">
        <v>120</v>
      </c>
      <c r="P16" t="s">
        <v>121</v>
      </c>
      <c r="S16" t="b">
        <v>1</v>
      </c>
      <c r="U16" s="2">
        <f>HYPERLINK("https://sbirkapp.gov.cz/detail/SPPTRQFZXWUMOYBG", "https://sbirkapp.gov.cz/detail/SPPTRQFZXWUMOYBG")</f>
        <v>0</v>
      </c>
      <c r="V16" t="s">
        <v>122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123</v>
      </c>
      <c r="F17" t="s">
        <v>28</v>
      </c>
      <c r="G17" t="s">
        <v>124</v>
      </c>
      <c r="H17" s="1">
        <v>45708</v>
      </c>
      <c r="I17" s="1">
        <v>45708.78793557848</v>
      </c>
      <c r="J17" t="s">
        <v>125</v>
      </c>
      <c r="K17" t="s">
        <v>31</v>
      </c>
      <c r="M17" t="s">
        <v>32</v>
      </c>
      <c r="N17" t="s">
        <v>33</v>
      </c>
      <c r="P17" t="s">
        <v>126</v>
      </c>
      <c r="R17" t="s">
        <v>127</v>
      </c>
      <c r="S17" t="b">
        <v>0</v>
      </c>
      <c r="T17" s="1">
        <v>46094</v>
      </c>
      <c r="U17" s="2">
        <f>HYPERLINK("https://sbirkapp.gov.cz/detail/SPPLH7WALZOECPFA", "https://sbirkapp.gov.cz/detail/SPPLH7WALZOECPFA")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37</v>
      </c>
      <c r="H18" s="1">
        <v>45638</v>
      </c>
      <c r="I18" s="1">
        <v>45639.42243339636</v>
      </c>
      <c r="J18" t="s">
        <v>130</v>
      </c>
      <c r="K18" t="s">
        <v>31</v>
      </c>
      <c r="M18" t="s">
        <v>39</v>
      </c>
      <c r="N18" t="s">
        <v>40</v>
      </c>
      <c r="P18" t="s">
        <v>131</v>
      </c>
      <c r="R18" t="s">
        <v>132</v>
      </c>
      <c r="S18" t="b">
        <v>0</v>
      </c>
      <c r="T18" s="1">
        <v>46023</v>
      </c>
      <c r="U18" s="2">
        <f>HYPERLINK("https://sbirkapp.gov.cz/detail/SPPKSK63ZSBQ3X2M", "https://sbirkapp.gov.cz/detail/SPPKSK63ZSBQ3X2M")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45554</v>
      </c>
      <c r="I19" s="1">
        <v>45556.37889891296</v>
      </c>
      <c r="J19" t="s">
        <v>130</v>
      </c>
      <c r="K19" t="s">
        <v>31</v>
      </c>
      <c r="M19" t="s">
        <v>136</v>
      </c>
      <c r="N19" t="s">
        <v>137</v>
      </c>
      <c r="P19" t="s">
        <v>138</v>
      </c>
      <c r="S19" t="b">
        <v>1</v>
      </c>
      <c r="U19" s="2">
        <f>HYPERLINK("https://sbirkapp.gov.cz/detail/SPPQQWLP2XA363LG", "https://sbirkapp.gov.cz/detail/SPPQQWLP2XA363LG")</f>
        <v>0</v>
      </c>
      <c r="V19" t="s">
        <v>139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135</v>
      </c>
      <c r="H20" s="1">
        <v>45407</v>
      </c>
      <c r="I20" s="1">
        <v>45408.48568668582</v>
      </c>
      <c r="J20" t="s">
        <v>130</v>
      </c>
      <c r="K20" t="s">
        <v>31</v>
      </c>
      <c r="M20" t="s">
        <v>141</v>
      </c>
      <c r="N20" t="s">
        <v>142</v>
      </c>
      <c r="P20" t="s">
        <v>143</v>
      </c>
      <c r="R20" t="s">
        <v>144</v>
      </c>
      <c r="S20" t="b">
        <v>0</v>
      </c>
      <c r="T20" s="1">
        <v>45658</v>
      </c>
      <c r="U20" s="2">
        <f>HYPERLINK("https://sbirkapp.gov.cz/detail/SPPR55O2LJQI53DA", "https://sbirkapp.gov.cz/detail/SPPR55O2LJQI53DA")</f>
        <v>0</v>
      </c>
      <c r="V20" t="s">
        <v>145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146</v>
      </c>
      <c r="F21" t="s">
        <v>28</v>
      </c>
      <c r="G21" t="s">
        <v>117</v>
      </c>
      <c r="H21" s="1">
        <v>45344</v>
      </c>
      <c r="I21" s="1">
        <v>45345.50637943963</v>
      </c>
      <c r="J21" t="s">
        <v>147</v>
      </c>
      <c r="K21" t="s">
        <v>31</v>
      </c>
      <c r="M21" t="s">
        <v>119</v>
      </c>
      <c r="N21" t="s">
        <v>120</v>
      </c>
      <c r="P21" t="s">
        <v>148</v>
      </c>
      <c r="R21" t="s">
        <v>149</v>
      </c>
      <c r="S21" t="b">
        <v>0</v>
      </c>
      <c r="T21" s="1">
        <v>45786</v>
      </c>
      <c r="U21" s="2">
        <f>HYPERLINK("https://sbirkapp.gov.cz/detail/SPP5GSM4PWE42XXU", "https://sbirkapp.gov.cz/detail/SPP5GSM4PWE42XXU")</f>
        <v>0</v>
      </c>
      <c r="V21" t="s">
        <v>150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151</v>
      </c>
      <c r="F22" t="s">
        <v>28</v>
      </c>
      <c r="G22" t="s">
        <v>152</v>
      </c>
      <c r="H22" s="1">
        <v>45344</v>
      </c>
      <c r="I22" s="1">
        <v>45345.47018372417</v>
      </c>
      <c r="J22" t="s">
        <v>147</v>
      </c>
      <c r="K22" t="s">
        <v>31</v>
      </c>
      <c r="M22" t="s">
        <v>32</v>
      </c>
      <c r="N22" t="s">
        <v>33</v>
      </c>
      <c r="P22" t="s">
        <v>153</v>
      </c>
      <c r="R22" t="s">
        <v>34</v>
      </c>
      <c r="S22" t="b">
        <v>0</v>
      </c>
      <c r="T22" s="1">
        <v>45723</v>
      </c>
      <c r="U22" s="2">
        <f>HYPERLINK("https://sbirkapp.gov.cz/detail/SPP2JW7QMYEWBVRU", "https://sbirkapp.gov.cz/detail/SPP2JW7QMYEWBVRU")</f>
        <v>0</v>
      </c>
      <c r="V22" t="s">
        <v>154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155</v>
      </c>
      <c r="F23" t="s">
        <v>28</v>
      </c>
      <c r="G23" t="s">
        <v>156</v>
      </c>
      <c r="H23" s="1">
        <v>45267</v>
      </c>
      <c r="I23" s="1">
        <v>45268.42387327435</v>
      </c>
      <c r="J23" t="s">
        <v>157</v>
      </c>
      <c r="K23" t="s">
        <v>31</v>
      </c>
      <c r="M23" t="s">
        <v>158</v>
      </c>
      <c r="N23" t="s">
        <v>159</v>
      </c>
      <c r="P23" t="s">
        <v>160</v>
      </c>
      <c r="S23" t="b">
        <v>1</v>
      </c>
      <c r="U23" s="2">
        <f>HYPERLINK("https://sbirkapp.gov.cz/detail/SPPBDWVZKCFFXK4I", "https://sbirkapp.gov.cz/detail/SPPBDWVZKCFFXK4I")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37</v>
      </c>
      <c r="H24" s="1">
        <v>45267</v>
      </c>
      <c r="I24" s="1">
        <v>45268.42384212015</v>
      </c>
      <c r="J24" t="s">
        <v>157</v>
      </c>
      <c r="K24" t="s">
        <v>31</v>
      </c>
      <c r="M24" t="s">
        <v>39</v>
      </c>
      <c r="N24" t="s">
        <v>40</v>
      </c>
      <c r="P24" t="s">
        <v>163</v>
      </c>
      <c r="R24" t="s">
        <v>41</v>
      </c>
      <c r="S24" t="b">
        <v>0</v>
      </c>
      <c r="T24" s="1">
        <v>45658</v>
      </c>
      <c r="U24" s="2">
        <f>HYPERLINK("https://sbirkapp.gov.cz/detail/SPPHGWP7JPXYLMCY", "https://sbirkapp.gov.cz/detail/SPPHGWP7JPXYLMCY")</f>
        <v>0</v>
      </c>
      <c r="V24" t="s">
        <v>164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165</v>
      </c>
      <c r="F25" t="s">
        <v>28</v>
      </c>
      <c r="G25" t="s">
        <v>80</v>
      </c>
      <c r="H25" s="1">
        <v>45267</v>
      </c>
      <c r="I25" s="1">
        <v>45268.42380936751</v>
      </c>
      <c r="J25" t="s">
        <v>157</v>
      </c>
      <c r="K25" t="s">
        <v>31</v>
      </c>
      <c r="M25" t="s">
        <v>81</v>
      </c>
      <c r="N25" t="s">
        <v>82</v>
      </c>
      <c r="P25" t="s">
        <v>166</v>
      </c>
      <c r="R25" t="s">
        <v>167</v>
      </c>
      <c r="S25" t="b">
        <v>0</v>
      </c>
      <c r="T25" s="1">
        <v>46023</v>
      </c>
      <c r="U25" s="2">
        <f>HYPERLINK("https://sbirkapp.gov.cz/detail/SPP7ALFUMF5NTZLS", "https://sbirkapp.gov.cz/detail/SPP7ALFUMF5NTZLS")</f>
        <v>0</v>
      </c>
      <c r="V25" t="s">
        <v>168</v>
      </c>
      <c r="W25">
        <v>3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73</v>
      </c>
      <c r="G26" t="s">
        <v>170</v>
      </c>
      <c r="H26" s="1">
        <v>44545</v>
      </c>
      <c r="I26" s="1">
        <v>45167.51155864474</v>
      </c>
      <c r="J26" t="s">
        <v>171</v>
      </c>
      <c r="K26" t="s">
        <v>172</v>
      </c>
      <c r="L26" s="1">
        <v>44546</v>
      </c>
      <c r="M26" t="s">
        <v>173</v>
      </c>
      <c r="N26" t="s">
        <v>174</v>
      </c>
      <c r="S26" t="b">
        <v>1</v>
      </c>
      <c r="U26" s="2">
        <f>HYPERLINK("https://sbirkapp.gov.cz/detail/SPPSTPFOAXO3T3IS", "https://sbirkapp.gov.cz/detail/SPPSTPFOAXO3T3IS")</f>
        <v>0</v>
      </c>
      <c r="V26" t="s">
        <v>175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42059</v>
      </c>
      <c r="I27" s="1">
        <v>45166.55043900607</v>
      </c>
      <c r="J27" t="s">
        <v>178</v>
      </c>
      <c r="K27" t="s">
        <v>172</v>
      </c>
      <c r="L27" s="1">
        <v>42065</v>
      </c>
      <c r="M27" t="s">
        <v>45</v>
      </c>
      <c r="N27" t="s">
        <v>46</v>
      </c>
      <c r="R27" t="s">
        <v>179</v>
      </c>
      <c r="S27" t="b">
        <v>0</v>
      </c>
      <c r="T27" s="1">
        <v>46023</v>
      </c>
      <c r="U27" s="2">
        <f>HYPERLINK("https://sbirkapp.gov.cz/detail/SPPD655NGPMUMO7C", "https://sbirkapp.gov.cz/detail/SPPD655NGPMUMO7C")</f>
        <v>0</v>
      </c>
      <c r="V27" t="s">
        <v>180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73</v>
      </c>
      <c r="G28" t="s">
        <v>182</v>
      </c>
      <c r="H28" s="1">
        <v>42289</v>
      </c>
      <c r="I28" s="1">
        <v>45166.55043027116</v>
      </c>
      <c r="J28" t="s">
        <v>183</v>
      </c>
      <c r="K28" t="s">
        <v>172</v>
      </c>
      <c r="L28" s="1">
        <v>42291</v>
      </c>
      <c r="M28" t="s">
        <v>184</v>
      </c>
      <c r="N28" t="s">
        <v>185</v>
      </c>
      <c r="S28" t="b">
        <v>1</v>
      </c>
      <c r="U28" s="2">
        <f>HYPERLINK("https://sbirkapp.gov.cz/detail/SPPU7P3JWKRA7UDC", "https://sbirkapp.gov.cz/detail/SPPU7P3JWKRA7UDC")</f>
        <v>0</v>
      </c>
      <c r="V28" t="s">
        <v>186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187</v>
      </c>
      <c r="F29" t="s">
        <v>73</v>
      </c>
      <c r="G29" t="s">
        <v>188</v>
      </c>
      <c r="H29" s="1">
        <v>40099</v>
      </c>
      <c r="I29" s="1">
        <v>45166.50794073022</v>
      </c>
      <c r="J29" t="s">
        <v>189</v>
      </c>
      <c r="K29" t="s">
        <v>172</v>
      </c>
      <c r="L29" s="1">
        <v>40100</v>
      </c>
      <c r="M29" t="s">
        <v>190</v>
      </c>
      <c r="N29" t="s">
        <v>191</v>
      </c>
      <c r="S29" t="b">
        <v>1</v>
      </c>
      <c r="U29" s="2">
        <f>HYPERLINK("https://sbirkapp.gov.cz/detail/SPPXXP43NPHXCMUK", "https://sbirkapp.gov.cz/detail/SPPXXP43NPHXCMUK")</f>
        <v>0</v>
      </c>
      <c r="V29" t="s">
        <v>192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194</v>
      </c>
      <c r="H30" s="1">
        <v>44980</v>
      </c>
      <c r="I30" s="1">
        <v>44981.6370760132</v>
      </c>
      <c r="J30" t="s">
        <v>195</v>
      </c>
      <c r="K30" t="s">
        <v>31</v>
      </c>
      <c r="M30" t="s">
        <v>32</v>
      </c>
      <c r="N30" t="s">
        <v>33</v>
      </c>
      <c r="P30" t="s">
        <v>196</v>
      </c>
      <c r="R30" t="s">
        <v>126</v>
      </c>
      <c r="S30" t="b">
        <v>0</v>
      </c>
      <c r="T30" s="1">
        <v>45360</v>
      </c>
      <c r="U30" s="2">
        <f>HYPERLINK("https://sbirkapp.gov.cz/detail/SPPEXFFC46376LLQ", "https://sbirkapp.gov.cz/detail/SPPEXFFC46376LLQ")</f>
        <v>0</v>
      </c>
      <c r="V30" t="s">
        <v>197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198</v>
      </c>
      <c r="F31" t="s">
        <v>28</v>
      </c>
      <c r="G31" t="s">
        <v>199</v>
      </c>
      <c r="H31" s="1">
        <v>44903</v>
      </c>
      <c r="I31" s="1">
        <v>44904.42291621735</v>
      </c>
      <c r="J31" t="s">
        <v>200</v>
      </c>
      <c r="K31" t="s">
        <v>31</v>
      </c>
      <c r="M31" t="s">
        <v>81</v>
      </c>
      <c r="N31" t="s">
        <v>82</v>
      </c>
      <c r="P31" t="s">
        <v>201</v>
      </c>
      <c r="R31" t="s">
        <v>83</v>
      </c>
      <c r="S31" t="b">
        <v>0</v>
      </c>
      <c r="T31" s="1">
        <v>45292</v>
      </c>
      <c r="U31" s="2">
        <f>HYPERLINK("https://sbirkapp.gov.cz/detail/SPPIYGNRUX4L5NQ2", "https://sbirkapp.gov.cz/detail/SPPIYGNRUX4L5NQ2")</f>
        <v>0</v>
      </c>
      <c r="V31" t="s">
        <v>202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203</v>
      </c>
      <c r="F32" t="s">
        <v>28</v>
      </c>
      <c r="G32" t="s">
        <v>204</v>
      </c>
      <c r="H32" s="1">
        <v>44903</v>
      </c>
      <c r="I32" s="1">
        <v>44904.42290757059</v>
      </c>
      <c r="J32" t="s">
        <v>200</v>
      </c>
      <c r="K32" t="s">
        <v>31</v>
      </c>
      <c r="M32" t="s">
        <v>39</v>
      </c>
      <c r="N32" t="s">
        <v>40</v>
      </c>
      <c r="P32" t="s">
        <v>205</v>
      </c>
      <c r="R32" t="s">
        <v>206</v>
      </c>
      <c r="S32" t="b">
        <v>0</v>
      </c>
      <c r="T32" s="1">
        <v>45292</v>
      </c>
      <c r="U32" s="2">
        <f>HYPERLINK("https://sbirkapp.gov.cz/detail/SPPKYMSDHZSXVFQU", "https://sbirkapp.gov.cz/detail/SPPKYMSDHZSXVFQU")</f>
        <v>0</v>
      </c>
      <c r="V32" t="s">
        <v>207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40675</v>
      </c>
      <c r="I33" s="1">
        <v>44824.55207743718</v>
      </c>
      <c r="J33" t="s">
        <v>210</v>
      </c>
      <c r="K33" t="s">
        <v>172</v>
      </c>
      <c r="L33" s="1">
        <v>40677</v>
      </c>
      <c r="M33" t="s">
        <v>211</v>
      </c>
      <c r="N33" t="s">
        <v>212</v>
      </c>
      <c r="S33" t="b">
        <v>1</v>
      </c>
      <c r="U33" s="2">
        <f>HYPERLINK("https://sbirkapp.gov.cz/detail/SPPEAEA4DEECTV4I", "https://sbirkapp.gov.cz/detail/SPPEAEA4DEECTV4I")</f>
        <v>0</v>
      </c>
      <c r="V33" t="s">
        <v>213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214</v>
      </c>
      <c r="F34" t="s">
        <v>28</v>
      </c>
      <c r="G34" t="s">
        <v>215</v>
      </c>
      <c r="H34" s="1">
        <v>38512</v>
      </c>
      <c r="I34" s="1">
        <v>44824.55148762551</v>
      </c>
      <c r="J34" t="s">
        <v>216</v>
      </c>
      <c r="K34" t="s">
        <v>172</v>
      </c>
      <c r="L34" s="1">
        <v>38513</v>
      </c>
      <c r="M34" t="s">
        <v>217</v>
      </c>
      <c r="N34" t="s">
        <v>218</v>
      </c>
      <c r="S34" t="b">
        <v>1</v>
      </c>
      <c r="U34" s="2">
        <f>HYPERLINK("https://sbirkapp.gov.cz/detail/SPPMNG5FC7LQJMOU", "https://sbirkapp.gov.cz/detail/SPPMNG5FC7LQJMOU")</f>
        <v>0</v>
      </c>
      <c r="V34" t="s">
        <v>219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169</v>
      </c>
      <c r="F35" t="s">
        <v>28</v>
      </c>
      <c r="G35" t="s">
        <v>220</v>
      </c>
      <c r="H35" s="1">
        <v>44539</v>
      </c>
      <c r="I35" s="1">
        <v>44824.46523253203</v>
      </c>
      <c r="J35" t="s">
        <v>171</v>
      </c>
      <c r="K35" t="s">
        <v>172</v>
      </c>
      <c r="L35" s="1">
        <v>44540</v>
      </c>
      <c r="M35" t="s">
        <v>39</v>
      </c>
      <c r="N35" t="s">
        <v>40</v>
      </c>
      <c r="R35" t="s">
        <v>163</v>
      </c>
      <c r="S35" t="b">
        <v>0</v>
      </c>
      <c r="T35" s="1">
        <v>44927</v>
      </c>
      <c r="U35" s="2">
        <f>HYPERLINK("https://sbirkapp.gov.cz/detail/SPP3FVLUI5TNPEAW", "https://sbirkapp.gov.cz/detail/SPP3FVLUI5TNPEAW")</f>
        <v>0</v>
      </c>
      <c r="V35" t="s">
        <v>221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222</v>
      </c>
      <c r="F36" t="s">
        <v>28</v>
      </c>
      <c r="G36" t="s">
        <v>223</v>
      </c>
      <c r="H36" s="1">
        <v>41751</v>
      </c>
      <c r="I36" s="1">
        <v>44824.46522395402</v>
      </c>
      <c r="J36" t="s">
        <v>224</v>
      </c>
      <c r="K36" t="s">
        <v>172</v>
      </c>
      <c r="L36" s="1">
        <v>41752</v>
      </c>
      <c r="M36" t="s">
        <v>225</v>
      </c>
      <c r="N36" t="s">
        <v>226</v>
      </c>
      <c r="S36" t="b">
        <v>1</v>
      </c>
      <c r="U36" s="2">
        <f>HYPERLINK("https://sbirkapp.gov.cz/detail/SPPGU6ZCIJS6JCKU", "https://sbirkapp.gov.cz/detail/SPPGU6ZCIJS6JCKU")</f>
        <v>0</v>
      </c>
      <c r="V36" t="s">
        <v>227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228</v>
      </c>
      <c r="F37" t="s">
        <v>73</v>
      </c>
      <c r="G37" t="s">
        <v>229</v>
      </c>
      <c r="H37" s="1">
        <v>44307</v>
      </c>
      <c r="I37" s="1">
        <v>44824.42192996413</v>
      </c>
      <c r="J37" t="s">
        <v>230</v>
      </c>
      <c r="K37" t="s">
        <v>172</v>
      </c>
      <c r="L37" s="1">
        <v>44313</v>
      </c>
      <c r="M37" t="s">
        <v>108</v>
      </c>
      <c r="N37" t="s">
        <v>109</v>
      </c>
      <c r="S37" t="b">
        <v>1</v>
      </c>
      <c r="U37" s="2">
        <f>HYPERLINK("https://sbirkapp.gov.cz/detail/SPPMQ4JROXM6H32G", "https://sbirkapp.gov.cz/detail/SPPMQ4JROXM6H32G")</f>
        <v>0</v>
      </c>
      <c r="V37" t="s">
        <v>231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232</v>
      </c>
      <c r="F38" t="s">
        <v>73</v>
      </c>
      <c r="G38" t="s">
        <v>233</v>
      </c>
      <c r="H38" s="1">
        <v>44475</v>
      </c>
      <c r="I38" s="1">
        <v>44824.42192208253</v>
      </c>
      <c r="J38" t="s">
        <v>234</v>
      </c>
      <c r="K38" t="s">
        <v>172</v>
      </c>
      <c r="L38" s="1">
        <v>44490</v>
      </c>
      <c r="M38" t="s">
        <v>235</v>
      </c>
      <c r="N38" t="s">
        <v>236</v>
      </c>
      <c r="R38" t="s">
        <v>237</v>
      </c>
      <c r="S38" t="b">
        <v>0</v>
      </c>
      <c r="T38" s="1">
        <v>45809</v>
      </c>
      <c r="U38" s="2">
        <f>HYPERLINK("https://sbirkapp.gov.cz/detail/SPPTG7FUK3KNUUDW", "https://sbirkapp.gov.cz/detail/SPPTG7FUK3KNUUDW")</f>
        <v>0</v>
      </c>
      <c r="V38" t="s">
        <v>238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239</v>
      </c>
      <c r="F39" t="s">
        <v>240</v>
      </c>
      <c r="G39" t="s">
        <v>241</v>
      </c>
      <c r="H39" t="s">
        <v>241</v>
      </c>
      <c r="I39" t="s">
        <v>241</v>
      </c>
      <c r="J39" t="s">
        <v>241</v>
      </c>
      <c r="K39" t="s">
        <v>241</v>
      </c>
      <c r="L39" t="s">
        <v>241</v>
      </c>
      <c r="M39" t="s">
        <v>241</v>
      </c>
      <c r="N39" t="s">
        <v>241</v>
      </c>
      <c r="O39" t="s">
        <v>241</v>
      </c>
      <c r="P39" t="s">
        <v>241</v>
      </c>
      <c r="Q39" t="s">
        <v>241</v>
      </c>
      <c r="R39" t="s">
        <v>241</v>
      </c>
      <c r="S39" t="s">
        <v>241</v>
      </c>
      <c r="T39" t="s">
        <v>241</v>
      </c>
      <c r="U39" t="s">
        <v>241</v>
      </c>
      <c r="V39" t="s">
        <v>242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243</v>
      </c>
      <c r="F40" t="s">
        <v>28</v>
      </c>
      <c r="G40" t="s">
        <v>244</v>
      </c>
      <c r="H40" s="1">
        <v>44252</v>
      </c>
      <c r="I40" s="1">
        <v>44824.37885017738</v>
      </c>
      <c r="J40" t="s">
        <v>245</v>
      </c>
      <c r="K40" t="s">
        <v>172</v>
      </c>
      <c r="L40" s="1">
        <v>44253</v>
      </c>
      <c r="M40" t="s">
        <v>246</v>
      </c>
      <c r="N40" t="s">
        <v>247</v>
      </c>
      <c r="S40" t="b">
        <v>1</v>
      </c>
      <c r="U40" s="2">
        <f>HYPERLINK("https://sbirkapp.gov.cz/detail/SPPSQGZKYSPXSKZY", "https://sbirkapp.gov.cz/detail/SPPSQGZKYSPXSKZY")</f>
        <v>0</v>
      </c>
      <c r="V40" t="s">
        <v>248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249</v>
      </c>
      <c r="F41" t="s">
        <v>28</v>
      </c>
      <c r="G41" t="s">
        <v>250</v>
      </c>
      <c r="H41" s="1">
        <v>44252</v>
      </c>
      <c r="I41" s="1">
        <v>44824.37884248176</v>
      </c>
      <c r="J41" t="s">
        <v>251</v>
      </c>
      <c r="K41" t="s">
        <v>172</v>
      </c>
      <c r="L41" s="1">
        <v>44253</v>
      </c>
      <c r="M41" t="s">
        <v>81</v>
      </c>
      <c r="N41" t="s">
        <v>82</v>
      </c>
      <c r="R41" t="s">
        <v>252</v>
      </c>
      <c r="S41" t="b">
        <v>0</v>
      </c>
      <c r="T41" s="1">
        <v>44927</v>
      </c>
      <c r="U41" s="2">
        <f>HYPERLINK("https://sbirkapp.gov.cz/detail/SPPNC77WXQNJA66I", "https://sbirkapp.gov.cz/detail/SPPNC77WXQNJA66I")</f>
        <v>0</v>
      </c>
      <c r="V41" t="s">
        <v>253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254</v>
      </c>
      <c r="F42" t="s">
        <v>28</v>
      </c>
      <c r="G42" t="s">
        <v>255</v>
      </c>
      <c r="H42" s="1">
        <v>43720</v>
      </c>
      <c r="I42" s="1">
        <v>44823.63704322575</v>
      </c>
      <c r="J42" t="s">
        <v>256</v>
      </c>
      <c r="K42" t="s">
        <v>172</v>
      </c>
      <c r="L42" s="1">
        <v>43726</v>
      </c>
      <c r="M42" t="s">
        <v>257</v>
      </c>
      <c r="N42" t="s">
        <v>258</v>
      </c>
      <c r="S42" t="b">
        <v>1</v>
      </c>
      <c r="U42" s="2">
        <f>HYPERLINK("https://sbirkapp.gov.cz/detail/SPPTJXRWKJKE6PZE", "https://sbirkapp.gov.cz/detail/SPPTJXRWKJKE6PZE")</f>
        <v>0</v>
      </c>
      <c r="V42" t="s">
        <v>259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260</v>
      </c>
      <c r="F43" t="s">
        <v>28</v>
      </c>
      <c r="G43" t="s">
        <v>261</v>
      </c>
      <c r="H43" s="1">
        <v>43811</v>
      </c>
      <c r="I43" s="1">
        <v>44823.63697598764</v>
      </c>
      <c r="J43" t="s">
        <v>262</v>
      </c>
      <c r="K43" t="s">
        <v>172</v>
      </c>
      <c r="L43" s="1">
        <v>43812</v>
      </c>
      <c r="M43" t="s">
        <v>119</v>
      </c>
      <c r="N43" t="s">
        <v>120</v>
      </c>
      <c r="R43" t="s">
        <v>121</v>
      </c>
      <c r="S43" t="b">
        <v>0</v>
      </c>
      <c r="T43" s="1">
        <v>45360</v>
      </c>
      <c r="U43" s="2">
        <f>HYPERLINK("https://sbirkapp.gov.cz/detail/SPPZKWLQVHOY2VQK", "https://sbirkapp.gov.cz/detail/SPPZKWLQVHOY2VQK")</f>
        <v>0</v>
      </c>
      <c r="V43" t="s">
        <v>263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264</v>
      </c>
      <c r="F44" t="s">
        <v>28</v>
      </c>
      <c r="G44" t="s">
        <v>265</v>
      </c>
      <c r="H44" s="1">
        <v>43811</v>
      </c>
      <c r="I44" s="1">
        <v>44823.63696880075</v>
      </c>
      <c r="J44" t="s">
        <v>262</v>
      </c>
      <c r="K44" t="s">
        <v>172</v>
      </c>
      <c r="L44" s="1">
        <v>43812</v>
      </c>
      <c r="M44" t="s">
        <v>158</v>
      </c>
      <c r="N44" t="s">
        <v>159</v>
      </c>
      <c r="R44" t="s">
        <v>266</v>
      </c>
      <c r="S44" t="b">
        <v>0</v>
      </c>
      <c r="T44" s="1">
        <v>45292</v>
      </c>
      <c r="U44" s="2">
        <f>HYPERLINK("https://sbirkapp.gov.cz/detail/SPPF75YQUW534PVU", "https://sbirkapp.gov.cz/detail/SPPF75YQUW534PVU")</f>
        <v>0</v>
      </c>
      <c r="V44" t="s">
        <v>267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268</v>
      </c>
      <c r="F45" t="s">
        <v>28</v>
      </c>
      <c r="G45" t="s">
        <v>269</v>
      </c>
      <c r="H45" s="1">
        <v>43580</v>
      </c>
      <c r="I45" s="1">
        <v>44823.59390230685</v>
      </c>
      <c r="J45" t="s">
        <v>270</v>
      </c>
      <c r="K45" t="s">
        <v>172</v>
      </c>
      <c r="L45" s="1">
        <v>43584</v>
      </c>
      <c r="M45" t="s">
        <v>271</v>
      </c>
      <c r="N45" t="s">
        <v>272</v>
      </c>
      <c r="S45" t="b">
        <v>1</v>
      </c>
      <c r="U45" s="2">
        <f>HYPERLINK("https://sbirkapp.gov.cz/detail/SPPT2W6HHB6AIFZE", "https://sbirkapp.gov.cz/detail/SPPT2W6HHB6AIFZE")</f>
        <v>0</v>
      </c>
      <c r="V45" t="s">
        <v>273</v>
      </c>
      <c r="W45">
        <v>2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274</v>
      </c>
      <c r="F46" t="s">
        <v>28</v>
      </c>
      <c r="G46" t="s">
        <v>275</v>
      </c>
      <c r="H46" s="1">
        <v>44819</v>
      </c>
      <c r="I46" s="1">
        <v>44820.54968701486</v>
      </c>
      <c r="J46" t="s">
        <v>200</v>
      </c>
      <c r="K46" t="s">
        <v>31</v>
      </c>
      <c r="M46" t="s">
        <v>276</v>
      </c>
      <c r="N46" t="s">
        <v>277</v>
      </c>
      <c r="R46" t="s">
        <v>278</v>
      </c>
      <c r="S46" t="b">
        <v>0</v>
      </c>
      <c r="T46" s="1">
        <v>45658</v>
      </c>
      <c r="U46" s="2">
        <f>HYPERLINK("https://sbirkapp.gov.cz/detail/SPPS2OZI5N57SBPM", "https://sbirkapp.gov.cz/detail/SPPS2OZI5N57SBPM")</f>
        <v>0</v>
      </c>
      <c r="V46" t="s">
        <v>279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280</v>
      </c>
      <c r="F47" t="s">
        <v>28</v>
      </c>
      <c r="G47" t="s">
        <v>281</v>
      </c>
      <c r="H47" s="1">
        <v>44616</v>
      </c>
      <c r="I47" s="1">
        <v>44617.59443299786</v>
      </c>
      <c r="J47" t="s">
        <v>282</v>
      </c>
      <c r="K47" t="s">
        <v>31</v>
      </c>
      <c r="M47" t="s">
        <v>32</v>
      </c>
      <c r="N47" t="s">
        <v>33</v>
      </c>
      <c r="R47" t="s">
        <v>153</v>
      </c>
      <c r="S47" t="b">
        <v>0</v>
      </c>
      <c r="T47" s="1">
        <v>44996</v>
      </c>
      <c r="U47" s="2">
        <f>HYPERLINK("https://sbirkapp.gov.cz/detail/SPPWE4AMMOJ4VMKA", "https://sbirkapp.gov.cz/detail/SPPWE4AMMOJ4VMKA")</f>
        <v>0</v>
      </c>
      <c r="V47" t="s">
        <v>283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284</v>
      </c>
      <c r="F48" t="s">
        <v>28</v>
      </c>
      <c r="G48" t="s">
        <v>285</v>
      </c>
      <c r="H48" s="1">
        <v>39847</v>
      </c>
      <c r="I48" s="1">
        <v>44616.37925869542</v>
      </c>
      <c r="J48" t="s">
        <v>286</v>
      </c>
      <c r="K48" t="s">
        <v>172</v>
      </c>
      <c r="L48" s="1">
        <v>39848</v>
      </c>
      <c r="M48" t="s">
        <v>287</v>
      </c>
      <c r="N48" t="s">
        <v>288</v>
      </c>
      <c r="R48" t="s">
        <v>289</v>
      </c>
      <c r="S48" t="b">
        <v>0</v>
      </c>
      <c r="T48" s="1">
        <v>46023</v>
      </c>
      <c r="U48" s="2">
        <f>HYPERLINK("https://sbirkapp.gov.cz/detail/SPPI2YXSRLAANVCE", "https://sbirkapp.gov.cz/detail/SPPI2YXSRLAANVCE")</f>
        <v>0</v>
      </c>
      <c r="V48" t="s">
        <v>290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291</v>
      </c>
      <c r="F49" t="s">
        <v>28</v>
      </c>
      <c r="G49" t="s">
        <v>292</v>
      </c>
      <c r="H49" s="1">
        <v>40113</v>
      </c>
      <c r="I49" s="1">
        <v>44616.37924943029</v>
      </c>
      <c r="J49" t="s">
        <v>293</v>
      </c>
      <c r="K49" t="s">
        <v>172</v>
      </c>
      <c r="L49" s="1">
        <v>40115</v>
      </c>
      <c r="M49" t="s">
        <v>88</v>
      </c>
      <c r="N49" t="s">
        <v>89</v>
      </c>
      <c r="R49" t="s">
        <v>294</v>
      </c>
      <c r="S49" t="b">
        <v>0</v>
      </c>
      <c r="T49" s="1">
        <v>45870</v>
      </c>
      <c r="U49" s="2">
        <f>HYPERLINK("https://sbirkapp.gov.cz/detail/SPPOYMF4HGB7SDEO", "https://sbirkapp.gov.cz/detail/SPPOYMF4HGB7SDEO")</f>
        <v>0</v>
      </c>
      <c r="V49" t="s">
        <v>295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296</v>
      </c>
      <c r="F50" t="s">
        <v>28</v>
      </c>
      <c r="G50" t="s">
        <v>297</v>
      </c>
      <c r="H50" s="1">
        <v>40890</v>
      </c>
      <c r="I50" s="1">
        <v>44616.37923665214</v>
      </c>
      <c r="J50" t="s">
        <v>298</v>
      </c>
      <c r="K50" t="s">
        <v>172</v>
      </c>
      <c r="L50" s="1">
        <v>40891</v>
      </c>
      <c r="M50" t="s">
        <v>299</v>
      </c>
      <c r="N50" t="s">
        <v>300</v>
      </c>
      <c r="R50" t="s">
        <v>301</v>
      </c>
      <c r="S50" t="b">
        <v>0</v>
      </c>
      <c r="T50" s="1">
        <v>46023</v>
      </c>
      <c r="U50" s="2">
        <f>HYPERLINK("https://sbirkapp.gov.cz/detail/SPPWKF6X2673N7DI", "https://sbirkapp.gov.cz/detail/SPPWKF6X2673N7DI")</f>
        <v>0</v>
      </c>
      <c r="V50" t="s">
        <v>302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303</v>
      </c>
      <c r="F51" t="s">
        <v>28</v>
      </c>
      <c r="G51" t="s">
        <v>304</v>
      </c>
      <c r="H51" s="1">
        <v>39847</v>
      </c>
      <c r="I51" s="1">
        <v>44615.46332155443</v>
      </c>
      <c r="J51" t="s">
        <v>286</v>
      </c>
      <c r="K51" t="s">
        <v>172</v>
      </c>
      <c r="L51" s="1">
        <v>39848</v>
      </c>
      <c r="M51" t="s">
        <v>305</v>
      </c>
      <c r="N51" t="s">
        <v>306</v>
      </c>
      <c r="R51" t="s">
        <v>307</v>
      </c>
      <c r="S51" t="b">
        <v>0</v>
      </c>
      <c r="T51" s="1">
        <v>45870</v>
      </c>
      <c r="U51" s="2">
        <f>HYPERLINK("https://sbirkapp.gov.cz/detail/SPPYIPM6ZTQSJ2B4", "https://sbirkapp.gov.cz/detail/SPPYIPM6ZTQSJ2B4")</f>
        <v>0</v>
      </c>
      <c r="V51" t="s">
        <v>308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309</v>
      </c>
      <c r="F52" t="s">
        <v>28</v>
      </c>
      <c r="G52" t="s">
        <v>310</v>
      </c>
      <c r="H52" s="1">
        <v>38440</v>
      </c>
      <c r="I52" s="1">
        <v>44614.5512763675</v>
      </c>
      <c r="J52" t="s">
        <v>311</v>
      </c>
      <c r="K52" t="s">
        <v>172</v>
      </c>
      <c r="L52" s="1">
        <v>38448</v>
      </c>
      <c r="M52" t="s">
        <v>312</v>
      </c>
      <c r="N52" t="s">
        <v>313</v>
      </c>
      <c r="R52" t="s">
        <v>314</v>
      </c>
      <c r="S52" t="b">
        <v>0</v>
      </c>
      <c r="T52" s="1">
        <v>46023</v>
      </c>
      <c r="U52" s="2">
        <f>HYPERLINK("https://sbirkapp.gov.cz/detail/SPP5YOECI2ROKVHU", "https://sbirkapp.gov.cz/detail/SPP5YOECI2ROKVHU")</f>
        <v>0</v>
      </c>
      <c r="V52" t="s">
        <v>315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316</v>
      </c>
      <c r="F53" t="s">
        <v>28</v>
      </c>
      <c r="G53" t="s">
        <v>317</v>
      </c>
      <c r="H53" s="1">
        <v>39798</v>
      </c>
      <c r="I53" s="1">
        <v>44614.55126700846</v>
      </c>
      <c r="J53" t="s">
        <v>318</v>
      </c>
      <c r="K53" t="s">
        <v>172</v>
      </c>
      <c r="L53" s="1">
        <v>39799</v>
      </c>
      <c r="M53" t="s">
        <v>319</v>
      </c>
      <c r="N53" t="s">
        <v>320</v>
      </c>
      <c r="R53" t="s">
        <v>314</v>
      </c>
      <c r="S53" t="b">
        <v>0</v>
      </c>
      <c r="T53" s="1">
        <v>46023</v>
      </c>
      <c r="U53" s="2">
        <f>HYPERLINK("https://sbirkapp.gov.cz/detail/SPP3ZTEJ4FESUPF4", "https://sbirkapp.gov.cz/detail/SPP3ZTEJ4FESUPF4")</f>
        <v>0</v>
      </c>
      <c r="V53" t="s">
        <v>321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322</v>
      </c>
      <c r="F54" t="s">
        <v>28</v>
      </c>
      <c r="G54" t="s">
        <v>323</v>
      </c>
      <c r="H54" s="1">
        <v>35782</v>
      </c>
      <c r="I54" s="1">
        <v>44614.46690000615</v>
      </c>
      <c r="J54" t="s">
        <v>324</v>
      </c>
      <c r="K54" t="s">
        <v>172</v>
      </c>
      <c r="L54" s="1">
        <v>35783</v>
      </c>
      <c r="M54" t="s">
        <v>101</v>
      </c>
      <c r="N54" t="s">
        <v>102</v>
      </c>
      <c r="R54" t="s">
        <v>325</v>
      </c>
      <c r="S54" t="b">
        <v>0</v>
      </c>
      <c r="T54" s="1">
        <v>45850</v>
      </c>
      <c r="U54" s="2">
        <f>HYPERLINK("https://sbirkapp.gov.cz/detail/SPPIYY5WTJFBKOJA", "https://sbirkapp.gov.cz/detail/SPPIYY5WTJFBKOJA")</f>
        <v>0</v>
      </c>
      <c r="V54" t="s">
        <v>326</v>
      </c>
      <c r="W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2026-08-17T22:13:24Z</dcterms:created>
  <dcterms:modified xsi:type="dcterms:W3CDTF">2026-08-17T22:13:24Z</dcterms:modified>
</cp:coreProperties>
</file>