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<sst xmlns="http://schemas.openxmlformats.org/spreadsheetml/2006/main" count="611" uniqueCount="269">
  <si>
    <t>Publikující</t>
  </si>
  <si>
    <t>Publikující ID OVM (IČO)</t>
  </si>
  <si>
    <t>Datová schránka publikujícího</t>
  </si>
  <si>
    <t>Kraj publikujícího</t>
  </si>
  <si>
    <t>Číslo právního předpisu</t>
  </si>
  <si>
    <t>Druh právního předpisu</t>
  </si>
  <si>
    <t>Název právního předpisu</t>
  </si>
  <si>
    <t>Datum vydání</t>
  </si>
  <si>
    <t>Datum zveřejnění ve Sbírce</t>
  </si>
  <si>
    <t>Datum nabytí účinnosti</t>
  </si>
  <si>
    <t>Způsob zveřejnění</t>
  </si>
  <si>
    <t>Datum vyvěšení na úřední desce</t>
  </si>
  <si>
    <t>Oblast právní úpravy</t>
  </si>
  <si>
    <t>Zákonné zmocnění</t>
  </si>
  <si>
    <t>Novelizuje</t>
  </si>
  <si>
    <t>Zrušuje</t>
  </si>
  <si>
    <t>Je novelizován</t>
  </si>
  <si>
    <t>Je rušen</t>
  </si>
  <si>
    <t>Platný právní předpis</t>
  </si>
  <si>
    <t>Zrušeno k</t>
  </si>
  <si>
    <t>URL záznamu</t>
  </si>
  <si>
    <t>ID zprávy prvotního vkladu</t>
  </si>
  <si>
    <t>Verze</t>
  </si>
  <si>
    <t>Město Planá</t>
  </si>
  <si>
    <t>00260096</t>
  </si>
  <si>
    <t>88mb2zt</t>
  </si>
  <si>
    <t>Plzeňský kraj</t>
  </si>
  <si>
    <t>5/2026</t>
  </si>
  <si>
    <t>Obecně závazná vyhláška</t>
  </si>
  <si>
    <t>Obecně závazná vyhláška města Planá o zákazu požívání alkoholických nápojů na veřejném prostranství</t>
  </si>
  <si>
    <t>2026-10-01</t>
  </si>
  <si>
    <t>Běžný</t>
  </si>
  <si>
    <t>veřejný pořádek - konzumace alkoholu</t>
  </si>
  <si>
    <t>zákon č. 128/2000 Sb., o obcích - § 10 písm. a) - konzumace alkoholu</t>
  </si>
  <si>
    <t>1/2025: Obecně závazná vyhláška města Planá o zákazu požívání alkoholických nápojů na veřejném prostranství</t>
  </si>
  <si>
    <t>1771032751</t>
  </si>
  <si>
    <t>4/2026</t>
  </si>
  <si>
    <t>Nařízení</t>
  </si>
  <si>
    <t xml:space="preserve">Nařízení Města Planá o vymezení některých místních komunikací ke stání motorových vozidel a jeho zpoplatnění </t>
  </si>
  <si>
    <t>2027-01-01</t>
  </si>
  <si>
    <t xml:space="preserve">pozemní komunikace - zpoplatnění stání a odstavení </t>
  </si>
  <si>
    <t xml:space="preserve">zákon č. 13/1997 Sb., o pozemních komunikacích - § 23 odst. 1 </t>
  </si>
  <si>
    <t xml:space="preserve">5/2025: Nařízení Města Planá o vymezení některých místních komunikací ke stání motorových vozidel a jeho zpoplatnění </t>
  </si>
  <si>
    <t>1766324892</t>
  </si>
  <si>
    <t>3/2026</t>
  </si>
  <si>
    <t>Nařízení Města Planá kterým se stanoví tržní řád pro stánkový prodej v Plané</t>
  </si>
  <si>
    <t>regulace prodeje zboží a nabízení služeb - tržní řád</t>
  </si>
  <si>
    <t xml:space="preserve">zákon č. 455/1991 Sb., živnostenský zákon - § 18 odst. 1 </t>
  </si>
  <si>
    <t>4/2025: Nařízení města   kterým se stanoví tržní řád pro stánkový prodej v Plané</t>
  </si>
  <si>
    <t>1766315033</t>
  </si>
  <si>
    <t>2/2026</t>
  </si>
  <si>
    <t>Obecně závazná vyhláška města Planá k ochraně nočního klidu</t>
  </si>
  <si>
    <t>2026-04-01</t>
  </si>
  <si>
    <t>noční klid</t>
  </si>
  <si>
    <t>zákon č. 251/2016 Sb., o některých přestupcích - § 5 odst. 7</t>
  </si>
  <si>
    <t>2/2025: Obecně závazná vyhláška města Planá k ochraně nočního klidu</t>
  </si>
  <si>
    <t>1666642357</t>
  </si>
  <si>
    <t>1/2026</t>
  </si>
  <si>
    <t xml:space="preserve">Obecně závazná vyhláška o místním poplatku za užívání veřejného prostranství </t>
  </si>
  <si>
    <t>2026-02-15</t>
  </si>
  <si>
    <t>místní poplatek za užívání veřejného prostranství</t>
  </si>
  <si>
    <t>zákon č. 565/1990 Sb., o místních poplatcích - § 14 - za užívání veřejného prostranství</t>
  </si>
  <si>
    <t>4/2023: Obecně závazná vyhláška města Planá o místním poplatku za užívání veřejného prostranství</t>
  </si>
  <si>
    <t>1647531930</t>
  </si>
  <si>
    <t>5/2025</t>
  </si>
  <si>
    <t>2026-01-01</t>
  </si>
  <si>
    <t xml:space="preserve">3/2025: Nařízení Města Planá o vymezení některých místních komunikací ke stání motorových vozidel a jeho zpoplatnění </t>
  </si>
  <si>
    <t xml:space="preserve">4/2026: Nařízení Města Planá o vymezení některých místních komunikací ke stání motorových vozidel a jeho zpoplatnění </t>
  </si>
  <si>
    <t>1626780208</t>
  </si>
  <si>
    <t>4/2025</t>
  </si>
  <si>
    <t>Nařízení města   kterým se stanoví tržní řád pro stánkový prodej v Plané</t>
  </si>
  <si>
    <t>2025-07-01</t>
  </si>
  <si>
    <t>regulace prodeje zboží a nabízení služeb - tržní řád; regulace podomního a pochůzkového prodeje a nabízení služeb</t>
  </si>
  <si>
    <t xml:space="preserve">zákon č. 455/1991 Sb., živnostenský zákon - § 18 odst. 1 ; zákon č. 455/1991 Sb., živnostenský zákon - § 18 odst. 4 </t>
  </si>
  <si>
    <t xml:space="preserve">1/2020: Nařízení RMP č. 1/2020, kterým se stanoví tržní řád pro stánkový prodej </t>
  </si>
  <si>
    <t>3/2026: Nařízení Města Planá kterým se stanoví tržní řád pro stánkový prodej v Plané</t>
  </si>
  <si>
    <t>1540463962</t>
  </si>
  <si>
    <t>3/2025</t>
  </si>
  <si>
    <t>2025-07-03</t>
  </si>
  <si>
    <t xml:space="preserve">1/2018: Nařízení č. 1/2018 o vymezení některých komunikací ke stání vozidel a jeho zpoplatnění </t>
  </si>
  <si>
    <t>1540447594</t>
  </si>
  <si>
    <t>2/2025</t>
  </si>
  <si>
    <t>2025-04-01</t>
  </si>
  <si>
    <t>1/2024: Obecně závazná vyhláška města Planá k ochraně nočního klidu</t>
  </si>
  <si>
    <t>2/2026: Obecně závazná vyhláška města Planá k ochraně nočního klidu</t>
  </si>
  <si>
    <t>1496774202</t>
  </si>
  <si>
    <t>1/2025</t>
  </si>
  <si>
    <t>2/2024: Obecně závazná vyhláška města Planá o zákazu požívání alkoholických nápojů na veřejném prostranství</t>
  </si>
  <si>
    <t>5/2026: Obecně závazná vyhláška města Planá o zákazu požívání alkoholických nápojů na veřejném prostranství; 5/2026: Obecně závazná vyhláška města Planá o zákazu požívání alkoholických nápojů na veřejném prostranství</t>
  </si>
  <si>
    <t>1496770740</t>
  </si>
  <si>
    <t>3/2024</t>
  </si>
  <si>
    <t>Obecně závazná vyhláška města Planá o místním poplatku za odkládání komunálního odpadu z nemovité věci</t>
  </si>
  <si>
    <t>2025-01-01</t>
  </si>
  <si>
    <t>místní poplatek za odkládání komunálního odpadu z nemovité věci</t>
  </si>
  <si>
    <t>zákon č. 565/1990 Sb., o místních poplatcích - § 14 - za odkládání komunálního odpadu z nemovité věci</t>
  </si>
  <si>
    <t>6/2023: Obecně závazná vyhláška města Planá o místním poplatku za odkládání komunálního odpadu z nemovité věci</t>
  </si>
  <si>
    <t>1457111081</t>
  </si>
  <si>
    <t>2/2024</t>
  </si>
  <si>
    <t>2024-04-01</t>
  </si>
  <si>
    <t xml:space="preserve">3/2023: Obecně závazná vyhláška Města Planá o zákazu požívání alkoholických nápojů na veřejném prostranství </t>
  </si>
  <si>
    <t>1335863835</t>
  </si>
  <si>
    <t>1/2024</t>
  </si>
  <si>
    <t>2/2023: Obecně závazná vyhláška města Planá k ochraně nočního klidu</t>
  </si>
  <si>
    <t>1335861739</t>
  </si>
  <si>
    <t>6/2023</t>
  </si>
  <si>
    <t>2024-01-01</t>
  </si>
  <si>
    <t>2/2021: Obecně závazná vyhláška č. 2/2021 o místním poplatku za odkládání komunálního odpadu z nemovité věci</t>
  </si>
  <si>
    <t>3/2024: Obecně závazná vyhláška města Planá o místním poplatku za odkládání komunálního odpadu z nemovité věci</t>
  </si>
  <si>
    <t>1288937128</t>
  </si>
  <si>
    <t>5/2023</t>
  </si>
  <si>
    <t>Obecně závazná vyhláška města Planá o místním poplatku ze psů</t>
  </si>
  <si>
    <t>místní poplatek ze psů</t>
  </si>
  <si>
    <t>zákon č. 565/1990 Sb., o místních poplatcích - § 14 - ze psů</t>
  </si>
  <si>
    <t>3/2022: Obecně závazná vyhláška Města Planá o místním poplatku ze psů</t>
  </si>
  <si>
    <t>1288934682</t>
  </si>
  <si>
    <t>4/2023</t>
  </si>
  <si>
    <t>Obecně závazná vyhláška města Planá o místním poplatku za užívání veřejného prostranství</t>
  </si>
  <si>
    <t>6/2022: Obecně závazná vyhláška Města Planá o místním poplatku za užívání veřejného prostranství</t>
  </si>
  <si>
    <t xml:space="preserve">1/2026: Obecně závazná vyhláška o místním poplatku za užívání veřejného prostranství ; 1/2026: Obecně závazná vyhláška o místním poplatku za užívání veřejného prostranství </t>
  </si>
  <si>
    <t>1288932310</t>
  </si>
  <si>
    <t>3/2023</t>
  </si>
  <si>
    <t xml:space="preserve">Obecně závazná vyhláška Města Planá o zákazu požívání alkoholických nápojů na veřejném prostranství </t>
  </si>
  <si>
    <t>2023-07-15</t>
  </si>
  <si>
    <t>1/2023: Obecně závazná vyhláška Města Planá o zákazu požívání alkoholických nápojů na veřejném prostranství</t>
  </si>
  <si>
    <t>1209319230</t>
  </si>
  <si>
    <t>2/2023</t>
  </si>
  <si>
    <t>2023-05-18</t>
  </si>
  <si>
    <t>1/2022: OZV č.1/2022 k ochraně nočního klidu</t>
  </si>
  <si>
    <t>1166927351</t>
  </si>
  <si>
    <t>1/2023</t>
  </si>
  <si>
    <t>Obecně závazná vyhláška Města Planá o zákazu požívání alkoholických nápojů na veřejném prostranství</t>
  </si>
  <si>
    <t>2023-04-01</t>
  </si>
  <si>
    <t xml:space="preserve">5/2011: Obecně závazná vyhláška č. 5/2011 o zákazu požívání alkoholických nápojů na veřejném prostranství </t>
  </si>
  <si>
    <t xml:space="preserve">3/2023: Obecně závazná vyhláška Města Planá o zákazu požívání alkoholických nápojů na veřejném prostranství ; 3/2023: Obecně závazná vyhláška Města Planá o zákazu požívání alkoholických nápojů na veřejném prostranství </t>
  </si>
  <si>
    <t>1166922736</t>
  </si>
  <si>
    <t>7/2022</t>
  </si>
  <si>
    <t>Obecně závazná vyhláška Města Planá o stanovení obecního systému odpadového hospodářství</t>
  </si>
  <si>
    <t>2023-01-01</t>
  </si>
  <si>
    <t>systém odpadového hospodářství</t>
  </si>
  <si>
    <t>zákon č. 541/2020 Sb., o odpadech - § 59 odst. 4</t>
  </si>
  <si>
    <t>5/2012: kterou se stanovuje systém shromažďování, sběru, přepravy, třídění, využívání a odstraňování komunálních odpadů vznikajících na území města Planá a systém nakládání se stavebním odpadem (vyhláška o odpadech)</t>
  </si>
  <si>
    <t>1121489764</t>
  </si>
  <si>
    <t>6/2022</t>
  </si>
  <si>
    <t>Obecně závazná vyhláška Města Planá o místním poplatku za užívání veřejného prostranství</t>
  </si>
  <si>
    <t xml:space="preserve">5/2019: Obecně závazná vyhláška č. 5/2019 o místním poplatku za užívání veřejného prostranství </t>
  </si>
  <si>
    <t>4/2023: Obecně závazná vyhláška města Planá o místním poplatku za užívání veřejného prostranství; 4/2023: Obecně závazná vyhláška města Planá o místním poplatku za užívání veřejného prostranství</t>
  </si>
  <si>
    <t>1121488232</t>
  </si>
  <si>
    <t>5/2022</t>
  </si>
  <si>
    <t>Obecně závazná vyhláška Města Planá o regulaci užívání zábavní pyrotechniky</t>
  </si>
  <si>
    <t>veřejný pořádek - pyrotechnika</t>
  </si>
  <si>
    <t>zákon č. 128/2000 Sb., o obcích - § 10 písm. a) - pyrotechnika</t>
  </si>
  <si>
    <t xml:space="preserve">4/2019: Obecně závazná vyhláška o regulaci užívání zábavní pyrotechniky </t>
  </si>
  <si>
    <t>1121482776</t>
  </si>
  <si>
    <t>4/2022</t>
  </si>
  <si>
    <t>Obecně závazná vyhláška Města Planá upravující pravidlo pro pohyb psů na veřejných prostranstvích</t>
  </si>
  <si>
    <t>pohyb psů</t>
  </si>
  <si>
    <t>zákon č. 246/1992 Sb., na ochranu zvířat proti týrání - § 24 odst. 2</t>
  </si>
  <si>
    <t xml:space="preserve">2/2010: Obecně závazná vyhláška č. 2/2010 - pravidla pohybu psů na veřejném prostranství </t>
  </si>
  <si>
    <t>1121478721</t>
  </si>
  <si>
    <t>3/2022</t>
  </si>
  <si>
    <t>Obecně závazná vyhláška Města Planá o místním poplatku ze psů</t>
  </si>
  <si>
    <t>1/2019: Obecně závazná vyhláška č. 1/2019 o místním poplatku ze psů</t>
  </si>
  <si>
    <t>5/2023: Obecně závazná vyhláška města Planá o místním poplatku ze psů; 5/2023: Obecně závazná vyhláška města Planá o místním poplatku ze psů</t>
  </si>
  <si>
    <t>1121474470</t>
  </si>
  <si>
    <t>2/2022</t>
  </si>
  <si>
    <t>Obecně závazná vyhláška města Planá č. 2/2022 k zajištění udržování čistoty ulic a jiných veřejných prostranství, k ochraně životního prostředí, zeleně v zástavbě a ostatní veřejné zeleně</t>
  </si>
  <si>
    <t>2022-09-12</t>
  </si>
  <si>
    <t>veřejný pořádek - údržba a ochrana veřejné zeleně</t>
  </si>
  <si>
    <t>zákon č. 128/2000 Sb., o obcích - § 10 písm. c) - údržba a ochrana veřejné zeleně</t>
  </si>
  <si>
    <t>2/2018: Obecně závazná vyhláška č. 2/2018 k zajištění udržování čistoty ulic a jiných veřejných prostranství k ochraně ŽP, zeleně v zástavbě a ostatní veřejné zeleně</t>
  </si>
  <si>
    <t>1081585153</t>
  </si>
  <si>
    <t>1/1994</t>
  </si>
  <si>
    <t>Obecně závazná vyhláška o zřízení Městské policie v Plané</t>
  </si>
  <si>
    <t>1994-06-14</t>
  </si>
  <si>
    <t>Dle přechodného ustanovení</t>
  </si>
  <si>
    <t>obecní policie</t>
  </si>
  <si>
    <t xml:space="preserve">zákon č. 553/1991 Sb., o obecní policii - § 1 odst. 1 </t>
  </si>
  <si>
    <t>1043459946</t>
  </si>
  <si>
    <t>2/2008</t>
  </si>
  <si>
    <t>Obecně závazná vyhláška 2/2008 - daň z nemovitosti</t>
  </si>
  <si>
    <t>2009-01-01</t>
  </si>
  <si>
    <t>daň z nemovitých věcí - koeficient u pozemků; daň z nemovitých věcí - koeficient u staveb a jednotek</t>
  </si>
  <si>
    <t xml:space="preserve">zákon č. 338/1992 Sb., o dani z nemovitých věcí - § 6 odst. 4 písm. b); zákon č. 338/1992 Sb., o dani z nemovitých věcí - § 11 odst. 3 písm. a)  </t>
  </si>
  <si>
    <t>1043456867</t>
  </si>
  <si>
    <t>1/2018</t>
  </si>
  <si>
    <t xml:space="preserve">Nařízení č. 1/2018 o vymezení některých komunikací ke stání vozidel a jeho zpoplatnění </t>
  </si>
  <si>
    <t>2018-12-01</t>
  </si>
  <si>
    <t xml:space="preserve">3/2025: Nařízení Města Planá o vymezení některých místních komunikací ke stání motorových vozidel a jeho zpoplatnění ; 3/2025: Nařízení Města Planá o vymezení některých místních komunikací ke stání motorových vozidel a jeho zpoplatnění </t>
  </si>
  <si>
    <t>1039502920</t>
  </si>
  <si>
    <t>2/2010</t>
  </si>
  <si>
    <t xml:space="preserve">Obecně závazná vyhláška č. 2/2010 - pravidla pohybu psů na veřejném prostranství </t>
  </si>
  <si>
    <t>2010-07-03</t>
  </si>
  <si>
    <t>4/2022: Obecně závazná vyhláška Města Planá upravující pravidlo pro pohyb psů na veřejných prostranstvích</t>
  </si>
  <si>
    <t>1039502127</t>
  </si>
  <si>
    <t>5/2011</t>
  </si>
  <si>
    <t xml:space="preserve">Obecně závazná vyhláška č. 5/2011 o zákazu požívání alkoholických nápojů na veřejném prostranství </t>
  </si>
  <si>
    <t>2012-01-01</t>
  </si>
  <si>
    <t>alkohol - zákaz konzumace</t>
  </si>
  <si>
    <t>1/2023: Obecně závazná vyhláška Města Planá o zákazu požívání alkoholických nápojů na veřejném prostranství; 1/2023: Obecně závazná vyhláška Města Planá o zákazu požívání alkoholických nápojů na veřejném prostranství; 1/2023: Obecně závazná vyhláška Města Planá o zákazu požívání alkoholických nápojů na veřejném prostranství</t>
  </si>
  <si>
    <t>1039501624</t>
  </si>
  <si>
    <t>3/2012</t>
  </si>
  <si>
    <t xml:space="preserve">Obecně závazná vyhláška č. 3/2012 o regulaci provozní doby hostinských zařízení </t>
  </si>
  <si>
    <t>2012-04-01</t>
  </si>
  <si>
    <t>veřejný pořádek - provozní doba hostinských zařízení</t>
  </si>
  <si>
    <t>zákon č. 128/2000 Sb., o obcích - § 10 písm. a) - provozní doba hostinských zařízení</t>
  </si>
  <si>
    <t>1039500967</t>
  </si>
  <si>
    <t>5/2012</t>
  </si>
  <si>
    <t>kterou se stanovuje systém shromažďování, sběru, přepravy, třídění, využívání a odstraňování komunálních odpadů vznikajících na území města Planá a systém nakládání se stavebním odpadem (vyhláška o odpadech)</t>
  </si>
  <si>
    <t>2013-01-01</t>
  </si>
  <si>
    <t>7/2022: Obecně závazná vyhláška Města Planá o stanovení obecního systému odpadového hospodářství</t>
  </si>
  <si>
    <t>1039499573</t>
  </si>
  <si>
    <t>2/2013</t>
  </si>
  <si>
    <t xml:space="preserve">Obecně závazná vyhláška č. 2/2013 o zákazu vybraných sázkových her na vymezeném území města Planá </t>
  </si>
  <si>
    <t>2014-01-01</t>
  </si>
  <si>
    <t>hazardní hry</t>
  </si>
  <si>
    <t xml:space="preserve">zákon č. 186/2016 Sb., o hazardních hrách - § 12 </t>
  </si>
  <si>
    <t>1039499092</t>
  </si>
  <si>
    <t>1/2014</t>
  </si>
  <si>
    <t xml:space="preserve">Obecně závazná vyhláška č. 1/2014 o vedení technické mapy města </t>
  </si>
  <si>
    <t>2014-10-08</t>
  </si>
  <si>
    <t>technická mapa</t>
  </si>
  <si>
    <t xml:space="preserve">zákon č. 200/1994 Sb., o zeměměřictví a o změně a doplnění některých zákonů souvisejících s jeho zavedením - § 20 odst. 3 </t>
  </si>
  <si>
    <t>1039498220</t>
  </si>
  <si>
    <t>4/2017</t>
  </si>
  <si>
    <t xml:space="preserve">Obecně závazná vyhláška č. 4/2017 o zabezpečení požární ochrany při akcích, kterých se zúčastňuje větší počet osob </t>
  </si>
  <si>
    <t>2018-01-01</t>
  </si>
  <si>
    <t>požární ochrana - podmínky při akcích</t>
  </si>
  <si>
    <t>zákon č. 133/1985 Sb., o požární ochraně - § 29 odst. 1 písm. o) bod 2</t>
  </si>
  <si>
    <t>1039497088</t>
  </si>
  <si>
    <t>Obecně závazná vyhláška č. 1/2018 - Požární řád</t>
  </si>
  <si>
    <t>2018-03-01</t>
  </si>
  <si>
    <t>požární ochrana - požární řád</t>
  </si>
  <si>
    <t>zákon č. 133/1985 Sb., o požární ochraně - § 29 odst. 1 písm. o) bod 1</t>
  </si>
  <si>
    <t>1039495393</t>
  </si>
  <si>
    <t>2/2018</t>
  </si>
  <si>
    <t>Obecně závazná vyhláška č. 2/2018 k zajištění udržování čistoty ulic a jiných veřejných prostranství k ochraně ŽP, zeleně v zástavbě a ostatní veřejné zeleně</t>
  </si>
  <si>
    <t>2/2022: Obecně závazná vyhláška města Planá č. 2/2022 k zajištění udržování čistoty ulic a jiných veřejných prostranství, k ochraně životního prostředí, zeleně v zástavbě a ostatní veřejné zeleně; 2/2022: Obecně závazná vyhláška města Planá č. 2/2022 k zajištění udržování čistoty ulic a jiných veřejných prostranství, k ochraně životního prostředí, zeleně v zástavbě a ostatní veřejné zeleně</t>
  </si>
  <si>
    <t>1039493276</t>
  </si>
  <si>
    <t>1/2019</t>
  </si>
  <si>
    <t>Obecně závazná vyhláška č. 1/2019 o místním poplatku ze psů</t>
  </si>
  <si>
    <t>2020-01-01</t>
  </si>
  <si>
    <t>1039492014</t>
  </si>
  <si>
    <t>4/2019</t>
  </si>
  <si>
    <t xml:space="preserve">Obecně závazná vyhláška o regulaci užívání zábavní pyrotechniky </t>
  </si>
  <si>
    <t>2019-11-01</t>
  </si>
  <si>
    <t>5/2022: Obecně závazná vyhláška Města Planá o regulaci užívání zábavní pyrotechniky</t>
  </si>
  <si>
    <t>1039491187</t>
  </si>
  <si>
    <t>5/2019</t>
  </si>
  <si>
    <t xml:space="preserve">Obecně závazná vyhláška č. 5/2019 o místním poplatku za užívání veřejného prostranství </t>
  </si>
  <si>
    <t>6/2022: Obecně závazná vyhláška Města Planá o místním poplatku za užívání veřejného prostranství; 6/2022: Obecně závazná vyhláška Města Planá o místním poplatku za užívání veřejného prostranství; 6/2022: Obecně závazná vyhláška Města Planá o místním poplatku za užívání veřejného prostranství</t>
  </si>
  <si>
    <t>1039489378</t>
  </si>
  <si>
    <t>1/2020</t>
  </si>
  <si>
    <t xml:space="preserve">Nařízení RMP č. 1/2020, kterým se stanoví tržní řád pro stánkový prodej </t>
  </si>
  <si>
    <t>2020-07-01</t>
  </si>
  <si>
    <t>4/2025: Nařízení města   kterým se stanoví tržní řád pro stánkový prodej v Plané; 4/2025: Nařízení města   kterým se stanoví tržní řád pro stánkový prodej v Plané; 4/2025: Nařízení města   kterým se stanoví tržní řád pro stánkový prodej v Plané</t>
  </si>
  <si>
    <t>1039487947</t>
  </si>
  <si>
    <t>2/2021</t>
  </si>
  <si>
    <t>Obecně závazná vyhláška č. 2/2021 o místním poplatku za odkládání komunálního odpadu z nemovité věci</t>
  </si>
  <si>
    <t>2022-01-01</t>
  </si>
  <si>
    <t>6/2023: Obecně závazná vyhláška města Planá o místním poplatku za odkládání komunálního odpadu z nemovité věci; 6/2023: Obecně závazná vyhláška města Planá o místním poplatku za odkládání komunálního odpadu z nemovité věci</t>
  </si>
  <si>
    <t>1039485580</t>
  </si>
  <si>
    <t>1/2022</t>
  </si>
  <si>
    <t>OZV č.1/2022 k ochraně nočního klidu</t>
  </si>
  <si>
    <t>2022-05-01</t>
  </si>
  <si>
    <t>zákon č. 251/2016 Sb., o některých přestupcích - § 5 odst. 6</t>
  </si>
  <si>
    <t>1029948367</t>
  </si>
  <si>
    <t>VÝMAZ</t>
  </si>
  <si>
    <t>-</t>
  </si>
  <si>
    <t>1029945515</t>
  </si>
</sst>
</file>

<file path=xl/styles.xml><?xml version="1.0" encoding="utf-8"?>
<styleSheet xmlns="http://schemas.openxmlformats.org/spreadsheetml/2006/main">
  <numFmts count="1">
    <numFmt numFmtId="164" formatCode="yyyy-mm-dd"/>
  </numFmts>
  <fonts count="2">
    <font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>
      <alignment vertical="top"/>
      <protection locked="0"/>
    </xf>
  </cellStyleXfs>
  <cellXfs count="3">
    <xf numFmtId="0" fontId="0" fillId="0" borderId="0" xfId="0"/>
    <xf numFmtId="164" fontId="0" fillId="0" borderId="0" xfId="0" applyNumberFormat="1"/>
    <xf numFmtId="0" fontId="1" fillId="0" borderId="0" xfId="1" applyAlignment="1" applyProtection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W45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13.7109375" customWidth="1"/>
    <col min="2" max="2" width="10.7109375" customWidth="1"/>
    <col min="3" max="3" width="9.7109375" customWidth="1"/>
    <col min="4" max="4" width="15.7109375" customWidth="1"/>
    <col min="5" max="5" width="8.7109375" customWidth="1"/>
    <col min="6" max="6" width="25.7109375" customWidth="1"/>
    <col min="7" max="7" width="70.7109375" customWidth="1"/>
    <col min="8" max="8" width="12.7109375" customWidth="1"/>
    <col min="9" max="9" width="12.7109375" customWidth="1"/>
    <col min="10" max="10" width="12.7109375" customWidth="1"/>
    <col min="11" max="11" width="28.7109375" customWidth="1"/>
    <col min="12" max="12" width="12.7109375" customWidth="1"/>
    <col min="13" max="13" width="70.7109375" customWidth="1"/>
    <col min="14" max="14" width="70.7109375" customWidth="1"/>
    <col min="15" max="15" width="3.7109375" customWidth="1"/>
    <col min="16" max="16" width="70.7109375" customWidth="1"/>
    <col min="17" max="17" width="3.7109375" customWidth="1"/>
    <col min="18" max="18" width="70.7109375" customWidth="1"/>
    <col min="19" max="19" width="7.7109375" customWidth="1"/>
    <col min="20" max="20" width="12.7109375" customWidth="1"/>
    <col min="21" max="21" width="49.7109375" customWidth="1"/>
    <col min="22" max="22" width="12.7109375" customWidth="1"/>
    <col min="23" max="23" width="3.7109375" customWidth="1"/>
  </cols>
  <sheetData>
    <row r="1" spans="1:2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</row>
    <row r="2" spans="1:23">
      <c r="A2" t="s">
        <v>23</v>
      </c>
      <c r="B2" t="s">
        <v>24</v>
      </c>
      <c r="C2" t="s">
        <v>25</v>
      </c>
      <c r="D2" t="s">
        <v>26</v>
      </c>
      <c r="E2" t="s">
        <v>27</v>
      </c>
      <c r="F2" t="s">
        <v>28</v>
      </c>
      <c r="G2" t="s">
        <v>29</v>
      </c>
      <c r="H2" s="1">
        <v>46281</v>
      </c>
      <c r="I2" s="1">
        <v>46288.60269987905</v>
      </c>
      <c r="J2" t="s">
        <v>30</v>
      </c>
      <c r="K2" t="s">
        <v>31</v>
      </c>
      <c r="M2" t="s">
        <v>32</v>
      </c>
      <c r="N2" t="s">
        <v>33</v>
      </c>
      <c r="P2" t="s">
        <v>34</v>
      </c>
      <c r="S2" t="b">
        <v>1</v>
      </c>
      <c r="U2" s="2">
        <f>HYPERLINK("https://sbirkapp.gov.cz/detail/SPPPWFPD3ENSZDYM", "https://sbirkapp.gov.cz/detail/SPPPWFPD3ENSZDYM")</f>
        <v>0</v>
      </c>
      <c r="V2" t="s">
        <v>35</v>
      </c>
      <c r="W2">
        <v>2</v>
      </c>
    </row>
    <row r="3" spans="1:23">
      <c r="A3" t="s">
        <v>23</v>
      </c>
      <c r="B3" t="s">
        <v>24</v>
      </c>
      <c r="C3" t="s">
        <v>25</v>
      </c>
      <c r="D3" t="s">
        <v>26</v>
      </c>
      <c r="E3" t="s">
        <v>36</v>
      </c>
      <c r="F3" t="s">
        <v>37</v>
      </c>
      <c r="G3" t="s">
        <v>38</v>
      </c>
      <c r="H3" s="1">
        <v>46272</v>
      </c>
      <c r="I3" s="1">
        <v>46279.59994667758</v>
      </c>
      <c r="J3" t="s">
        <v>39</v>
      </c>
      <c r="K3" t="s">
        <v>31</v>
      </c>
      <c r="M3" t="s">
        <v>40</v>
      </c>
      <c r="N3" t="s">
        <v>41</v>
      </c>
      <c r="P3" t="s">
        <v>42</v>
      </c>
      <c r="S3" t="b">
        <v>1</v>
      </c>
      <c r="U3" s="2">
        <f>HYPERLINK("https://sbirkapp.gov.cz/detail/SPPW2ILVPTU2GABY", "https://sbirkapp.gov.cz/detail/SPPW2ILVPTU2GABY")</f>
        <v>0</v>
      </c>
      <c r="V3" t="s">
        <v>43</v>
      </c>
      <c r="W3">
        <v>1</v>
      </c>
    </row>
    <row r="4" spans="1:23">
      <c r="A4" t="s">
        <v>23</v>
      </c>
      <c r="B4" t="s">
        <v>24</v>
      </c>
      <c r="C4" t="s">
        <v>25</v>
      </c>
      <c r="D4" t="s">
        <v>26</v>
      </c>
      <c r="E4" t="s">
        <v>44</v>
      </c>
      <c r="F4" t="s">
        <v>37</v>
      </c>
      <c r="G4" t="s">
        <v>45</v>
      </c>
      <c r="H4" s="1">
        <v>46272</v>
      </c>
      <c r="I4" s="1">
        <v>46279.59305728788</v>
      </c>
      <c r="J4" t="s">
        <v>30</v>
      </c>
      <c r="K4" t="s">
        <v>31</v>
      </c>
      <c r="M4" t="s">
        <v>46</v>
      </c>
      <c r="N4" t="s">
        <v>47</v>
      </c>
      <c r="P4" t="s">
        <v>48</v>
      </c>
      <c r="S4" t="b">
        <v>1</v>
      </c>
      <c r="U4" s="2">
        <f>HYPERLINK("https://sbirkapp.gov.cz/detail/SPPTBRCZ6BCDW7O4", "https://sbirkapp.gov.cz/detail/SPPTBRCZ6BCDW7O4")</f>
        <v>0</v>
      </c>
      <c r="V4" t="s">
        <v>49</v>
      </c>
      <c r="W4">
        <v>1</v>
      </c>
    </row>
    <row r="5" spans="1:23">
      <c r="A5" t="s">
        <v>23</v>
      </c>
      <c r="B5" t="s">
        <v>24</v>
      </c>
      <c r="C5" t="s">
        <v>25</v>
      </c>
      <c r="D5" t="s">
        <v>26</v>
      </c>
      <c r="E5" t="s">
        <v>50</v>
      </c>
      <c r="F5" t="s">
        <v>28</v>
      </c>
      <c r="G5" t="s">
        <v>51</v>
      </c>
      <c r="H5" s="1">
        <v>46092</v>
      </c>
      <c r="I5" s="1">
        <v>46100.45801003795</v>
      </c>
      <c r="J5" t="s">
        <v>52</v>
      </c>
      <c r="K5" t="s">
        <v>31</v>
      </c>
      <c r="M5" t="s">
        <v>53</v>
      </c>
      <c r="N5" t="s">
        <v>54</v>
      </c>
      <c r="P5" t="s">
        <v>55</v>
      </c>
      <c r="S5" t="b">
        <v>1</v>
      </c>
      <c r="U5" s="2">
        <f>HYPERLINK("https://sbirkapp.gov.cz/detail/SPP54PODYXMO2WDY", "https://sbirkapp.gov.cz/detail/SPP54PODYXMO2WDY")</f>
        <v>0</v>
      </c>
      <c r="V5" t="s">
        <v>56</v>
      </c>
      <c r="W5">
        <v>1</v>
      </c>
    </row>
    <row r="6" spans="1:23">
      <c r="A6" t="s">
        <v>23</v>
      </c>
      <c r="B6" t="s">
        <v>24</v>
      </c>
      <c r="C6" t="s">
        <v>25</v>
      </c>
      <c r="D6" t="s">
        <v>26</v>
      </c>
      <c r="E6" t="s">
        <v>57</v>
      </c>
      <c r="F6" t="s">
        <v>28</v>
      </c>
      <c r="G6" t="s">
        <v>58</v>
      </c>
      <c r="H6" s="1">
        <v>46050</v>
      </c>
      <c r="I6" s="1">
        <v>46062.60769740072</v>
      </c>
      <c r="J6" t="s">
        <v>59</v>
      </c>
      <c r="K6" t="s">
        <v>31</v>
      </c>
      <c r="M6" t="s">
        <v>60</v>
      </c>
      <c r="N6" t="s">
        <v>61</v>
      </c>
      <c r="P6" t="s">
        <v>62</v>
      </c>
      <c r="S6" t="b">
        <v>1</v>
      </c>
      <c r="U6" s="2">
        <f>HYPERLINK("https://sbirkapp.gov.cz/detail/SPP65DR36WXYHJ5Q", "https://sbirkapp.gov.cz/detail/SPP65DR36WXYHJ5Q")</f>
        <v>0</v>
      </c>
      <c r="V6" t="s">
        <v>63</v>
      </c>
      <c r="W6">
        <v>2</v>
      </c>
    </row>
    <row r="7" spans="1:23">
      <c r="A7" t="s">
        <v>23</v>
      </c>
      <c r="B7" t="s">
        <v>24</v>
      </c>
      <c r="C7" t="s">
        <v>25</v>
      </c>
      <c r="D7" t="s">
        <v>26</v>
      </c>
      <c r="E7" t="s">
        <v>64</v>
      </c>
      <c r="F7" t="s">
        <v>37</v>
      </c>
      <c r="G7" t="s">
        <v>38</v>
      </c>
      <c r="H7" s="1">
        <v>45999</v>
      </c>
      <c r="I7" s="1">
        <v>46021.55069269881</v>
      </c>
      <c r="J7" t="s">
        <v>65</v>
      </c>
      <c r="K7" t="s">
        <v>31</v>
      </c>
      <c r="M7" t="s">
        <v>40</v>
      </c>
      <c r="N7" t="s">
        <v>41</v>
      </c>
      <c r="P7" t="s">
        <v>66</v>
      </c>
      <c r="R7" t="s">
        <v>67</v>
      </c>
      <c r="S7" t="b">
        <v>1</v>
      </c>
      <c r="T7" s="1">
        <v>46388</v>
      </c>
      <c r="U7" s="2">
        <f>HYPERLINK("https://sbirkapp.gov.cz/detail/SPPQFLLGIPWFKGEM", "https://sbirkapp.gov.cz/detail/SPPQFLLGIPWFKGEM")</f>
        <v>0</v>
      </c>
      <c r="V7" t="s">
        <v>68</v>
      </c>
      <c r="W7">
        <v>1</v>
      </c>
    </row>
    <row r="8" spans="1:23">
      <c r="A8" t="s">
        <v>23</v>
      </c>
      <c r="B8" t="s">
        <v>24</v>
      </c>
      <c r="C8" t="s">
        <v>25</v>
      </c>
      <c r="D8" t="s">
        <v>26</v>
      </c>
      <c r="E8" t="s">
        <v>69</v>
      </c>
      <c r="F8" t="s">
        <v>37</v>
      </c>
      <c r="G8" t="s">
        <v>70</v>
      </c>
      <c r="H8" s="1">
        <v>45810</v>
      </c>
      <c r="I8" s="1">
        <v>45826.42358925549</v>
      </c>
      <c r="J8" t="s">
        <v>71</v>
      </c>
      <c r="K8" t="s">
        <v>31</v>
      </c>
      <c r="M8" t="s">
        <v>72</v>
      </c>
      <c r="N8" t="s">
        <v>73</v>
      </c>
      <c r="P8" t="s">
        <v>74</v>
      </c>
      <c r="R8" t="s">
        <v>75</v>
      </c>
      <c r="S8" t="b">
        <v>1</v>
      </c>
      <c r="T8" s="1">
        <v>46296</v>
      </c>
      <c r="U8" s="2">
        <f>HYPERLINK("https://sbirkapp.gov.cz/detail/SPP5DTB5NSC77TYY", "https://sbirkapp.gov.cz/detail/SPP5DTB5NSC77TYY")</f>
        <v>0</v>
      </c>
      <c r="V8" t="s">
        <v>76</v>
      </c>
      <c r="W8">
        <v>3</v>
      </c>
    </row>
    <row r="9" spans="1:23">
      <c r="A9" t="s">
        <v>23</v>
      </c>
      <c r="B9" t="s">
        <v>24</v>
      </c>
      <c r="C9" t="s">
        <v>25</v>
      </c>
      <c r="D9" t="s">
        <v>26</v>
      </c>
      <c r="E9" t="s">
        <v>77</v>
      </c>
      <c r="F9" t="s">
        <v>37</v>
      </c>
      <c r="G9" t="s">
        <v>38</v>
      </c>
      <c r="H9" s="1">
        <v>45719</v>
      </c>
      <c r="I9" s="1">
        <v>45826.41452557618</v>
      </c>
      <c r="J9" t="s">
        <v>78</v>
      </c>
      <c r="K9" t="s">
        <v>31</v>
      </c>
      <c r="M9" t="s">
        <v>40</v>
      </c>
      <c r="N9" t="s">
        <v>41</v>
      </c>
      <c r="P9" t="s">
        <v>79</v>
      </c>
      <c r="R9" t="s">
        <v>42</v>
      </c>
      <c r="S9" t="b">
        <v>0</v>
      </c>
      <c r="T9" s="1">
        <v>46023</v>
      </c>
      <c r="U9" s="2">
        <f>HYPERLINK("https://sbirkapp.gov.cz/detail/SPPZBIUWHX4XGCKY", "https://sbirkapp.gov.cz/detail/SPPZBIUWHX4XGCKY")</f>
        <v>0</v>
      </c>
      <c r="V9" t="s">
        <v>80</v>
      </c>
      <c r="W9">
        <v>2</v>
      </c>
    </row>
    <row r="10" spans="1:23">
      <c r="A10" t="s">
        <v>23</v>
      </c>
      <c r="B10" t="s">
        <v>24</v>
      </c>
      <c r="C10" t="s">
        <v>25</v>
      </c>
      <c r="D10" t="s">
        <v>26</v>
      </c>
      <c r="E10" t="s">
        <v>81</v>
      </c>
      <c r="F10" t="s">
        <v>28</v>
      </c>
      <c r="G10" t="s">
        <v>51</v>
      </c>
      <c r="H10" s="1">
        <v>45728</v>
      </c>
      <c r="I10" s="1">
        <v>45735.64844421334</v>
      </c>
      <c r="J10" t="s">
        <v>82</v>
      </c>
      <c r="K10" t="s">
        <v>31</v>
      </c>
      <c r="M10" t="s">
        <v>53</v>
      </c>
      <c r="N10" t="s">
        <v>54</v>
      </c>
      <c r="P10" t="s">
        <v>83</v>
      </c>
      <c r="R10" t="s">
        <v>84</v>
      </c>
      <c r="S10" t="b">
        <v>0</v>
      </c>
      <c r="T10" s="1">
        <v>46113</v>
      </c>
      <c r="U10" s="2">
        <f>HYPERLINK("https://sbirkapp.gov.cz/detail/SPPDKH5NQVUBRCOO", "https://sbirkapp.gov.cz/detail/SPPDKH5NQVUBRCOO")</f>
        <v>0</v>
      </c>
      <c r="V10" t="s">
        <v>85</v>
      </c>
      <c r="W10">
        <v>1</v>
      </c>
    </row>
    <row r="11" spans="1:23">
      <c r="A11" t="s">
        <v>23</v>
      </c>
      <c r="B11" t="s">
        <v>24</v>
      </c>
      <c r="C11" t="s">
        <v>25</v>
      </c>
      <c r="D11" t="s">
        <v>26</v>
      </c>
      <c r="E11" t="s">
        <v>86</v>
      </c>
      <c r="F11" t="s">
        <v>28</v>
      </c>
      <c r="G11" t="s">
        <v>29</v>
      </c>
      <c r="H11" s="1">
        <v>45728</v>
      </c>
      <c r="I11" s="1">
        <v>45735.64580540309</v>
      </c>
      <c r="J11" t="s">
        <v>82</v>
      </c>
      <c r="K11" t="s">
        <v>31</v>
      </c>
      <c r="M11" t="s">
        <v>32</v>
      </c>
      <c r="N11" t="s">
        <v>33</v>
      </c>
      <c r="P11" t="s">
        <v>87</v>
      </c>
      <c r="R11" t="s">
        <v>88</v>
      </c>
      <c r="S11" t="b">
        <v>1</v>
      </c>
      <c r="T11" s="1">
        <v>46296</v>
      </c>
      <c r="U11" s="2">
        <f>HYPERLINK("https://sbirkapp.gov.cz/detail/SPPUBCY6IH7GZL76", "https://sbirkapp.gov.cz/detail/SPPUBCY6IH7GZL76")</f>
        <v>0</v>
      </c>
      <c r="V11" t="s">
        <v>89</v>
      </c>
      <c r="W11">
        <v>1</v>
      </c>
    </row>
    <row r="12" spans="1:23">
      <c r="A12" t="s">
        <v>23</v>
      </c>
      <c r="B12" t="s">
        <v>24</v>
      </c>
      <c r="C12" t="s">
        <v>25</v>
      </c>
      <c r="D12" t="s">
        <v>26</v>
      </c>
      <c r="E12" t="s">
        <v>90</v>
      </c>
      <c r="F12" t="s">
        <v>28</v>
      </c>
      <c r="G12" t="s">
        <v>91</v>
      </c>
      <c r="H12" s="1">
        <v>45644</v>
      </c>
      <c r="I12" s="1">
        <v>45649.4162558082</v>
      </c>
      <c r="J12" t="s">
        <v>92</v>
      </c>
      <c r="K12" t="s">
        <v>31</v>
      </c>
      <c r="M12" t="s">
        <v>93</v>
      </c>
      <c r="N12" t="s">
        <v>94</v>
      </c>
      <c r="P12" t="s">
        <v>95</v>
      </c>
      <c r="S12" t="b">
        <v>1</v>
      </c>
      <c r="U12" s="2">
        <f>HYPERLINK("https://sbirkapp.gov.cz/detail/SPPMWV7LVODN37LY", "https://sbirkapp.gov.cz/detail/SPPMWV7LVODN37LY")</f>
        <v>0</v>
      </c>
      <c r="V12" t="s">
        <v>96</v>
      </c>
      <c r="W12">
        <v>1</v>
      </c>
    </row>
    <row r="13" spans="1:23">
      <c r="A13" t="s">
        <v>23</v>
      </c>
      <c r="B13" t="s">
        <v>24</v>
      </c>
      <c r="C13" t="s">
        <v>25</v>
      </c>
      <c r="D13" t="s">
        <v>26</v>
      </c>
      <c r="E13" t="s">
        <v>97</v>
      </c>
      <c r="F13" t="s">
        <v>28</v>
      </c>
      <c r="G13" t="s">
        <v>29</v>
      </c>
      <c r="H13" s="1">
        <v>45371</v>
      </c>
      <c r="I13" s="1">
        <v>45378.55941603153</v>
      </c>
      <c r="J13" t="s">
        <v>98</v>
      </c>
      <c r="K13" t="s">
        <v>31</v>
      </c>
      <c r="M13" t="s">
        <v>32</v>
      </c>
      <c r="N13" t="s">
        <v>33</v>
      </c>
      <c r="P13" t="s">
        <v>99</v>
      </c>
      <c r="R13" t="s">
        <v>34</v>
      </c>
      <c r="S13" t="b">
        <v>0</v>
      </c>
      <c r="T13" s="1">
        <v>45748</v>
      </c>
      <c r="U13" s="2">
        <f>HYPERLINK("https://sbirkapp.gov.cz/detail/SPPMZFELPK2HEFDS", "https://sbirkapp.gov.cz/detail/SPPMZFELPK2HEFDS")</f>
        <v>0</v>
      </c>
      <c r="V13" t="s">
        <v>100</v>
      </c>
      <c r="W13">
        <v>1</v>
      </c>
    </row>
    <row r="14" spans="1:23">
      <c r="A14" t="s">
        <v>23</v>
      </c>
      <c r="B14" t="s">
        <v>24</v>
      </c>
      <c r="C14" t="s">
        <v>25</v>
      </c>
      <c r="D14" t="s">
        <v>26</v>
      </c>
      <c r="E14" t="s">
        <v>101</v>
      </c>
      <c r="F14" t="s">
        <v>28</v>
      </c>
      <c r="G14" t="s">
        <v>51</v>
      </c>
      <c r="H14" s="1">
        <v>45371</v>
      </c>
      <c r="I14" s="1">
        <v>45378.5567377438</v>
      </c>
      <c r="J14" t="s">
        <v>98</v>
      </c>
      <c r="K14" t="s">
        <v>31</v>
      </c>
      <c r="M14" t="s">
        <v>53</v>
      </c>
      <c r="N14" t="s">
        <v>54</v>
      </c>
      <c r="P14" t="s">
        <v>102</v>
      </c>
      <c r="R14" t="s">
        <v>55</v>
      </c>
      <c r="S14" t="b">
        <v>0</v>
      </c>
      <c r="T14" s="1">
        <v>45748</v>
      </c>
      <c r="U14" s="2">
        <f>HYPERLINK("https://sbirkapp.gov.cz/detail/SPPUV52BOI4IONZA", "https://sbirkapp.gov.cz/detail/SPPUV52BOI4IONZA")</f>
        <v>0</v>
      </c>
      <c r="V14" t="s">
        <v>103</v>
      </c>
      <c r="W14">
        <v>1</v>
      </c>
    </row>
    <row r="15" spans="1:23">
      <c r="A15" t="s">
        <v>23</v>
      </c>
      <c r="B15" t="s">
        <v>24</v>
      </c>
      <c r="C15" t="s">
        <v>25</v>
      </c>
      <c r="D15" t="s">
        <v>26</v>
      </c>
      <c r="E15" t="s">
        <v>104</v>
      </c>
      <c r="F15" t="s">
        <v>28</v>
      </c>
      <c r="G15" t="s">
        <v>91</v>
      </c>
      <c r="H15" s="1">
        <v>45273</v>
      </c>
      <c r="I15" s="1">
        <v>45280.64616764852</v>
      </c>
      <c r="J15" t="s">
        <v>105</v>
      </c>
      <c r="K15" t="s">
        <v>31</v>
      </c>
      <c r="M15" t="s">
        <v>93</v>
      </c>
      <c r="N15" t="s">
        <v>94</v>
      </c>
      <c r="P15" t="s">
        <v>106</v>
      </c>
      <c r="R15" t="s">
        <v>107</v>
      </c>
      <c r="S15" t="b">
        <v>0</v>
      </c>
      <c r="T15" s="1">
        <v>45658</v>
      </c>
      <c r="U15" s="2">
        <f>HYPERLINK("https://sbirkapp.gov.cz/detail/SPPRD2BLS7DKNSQS", "https://sbirkapp.gov.cz/detail/SPPRD2BLS7DKNSQS")</f>
        <v>0</v>
      </c>
      <c r="V15" t="s">
        <v>108</v>
      </c>
      <c r="W15">
        <v>2</v>
      </c>
    </row>
    <row r="16" spans="1:23">
      <c r="A16" t="s">
        <v>23</v>
      </c>
      <c r="B16" t="s">
        <v>24</v>
      </c>
      <c r="C16" t="s">
        <v>25</v>
      </c>
      <c r="D16" t="s">
        <v>26</v>
      </c>
      <c r="E16" t="s">
        <v>109</v>
      </c>
      <c r="F16" t="s">
        <v>28</v>
      </c>
      <c r="G16" t="s">
        <v>110</v>
      </c>
      <c r="H16" s="1">
        <v>45273</v>
      </c>
      <c r="I16" s="1">
        <v>45280.6438675178</v>
      </c>
      <c r="J16" t="s">
        <v>105</v>
      </c>
      <c r="K16" t="s">
        <v>31</v>
      </c>
      <c r="M16" t="s">
        <v>111</v>
      </c>
      <c r="N16" t="s">
        <v>112</v>
      </c>
      <c r="P16" t="s">
        <v>113</v>
      </c>
      <c r="S16" t="b">
        <v>1</v>
      </c>
      <c r="U16" s="2">
        <f>HYPERLINK("https://sbirkapp.gov.cz/detail/SPP5IYBEHGRSF6IQ", "https://sbirkapp.gov.cz/detail/SPP5IYBEHGRSF6IQ")</f>
        <v>0</v>
      </c>
      <c r="V16" t="s">
        <v>114</v>
      </c>
      <c r="W16">
        <v>2</v>
      </c>
    </row>
    <row r="17" spans="1:23">
      <c r="A17" t="s">
        <v>23</v>
      </c>
      <c r="B17" t="s">
        <v>24</v>
      </c>
      <c r="C17" t="s">
        <v>25</v>
      </c>
      <c r="D17" t="s">
        <v>26</v>
      </c>
      <c r="E17" t="s">
        <v>115</v>
      </c>
      <c r="F17" t="s">
        <v>28</v>
      </c>
      <c r="G17" t="s">
        <v>116</v>
      </c>
      <c r="H17" s="1">
        <v>45273</v>
      </c>
      <c r="I17" s="1">
        <v>45280.6415982937</v>
      </c>
      <c r="J17" t="s">
        <v>105</v>
      </c>
      <c r="K17" t="s">
        <v>31</v>
      </c>
      <c r="M17" t="s">
        <v>60</v>
      </c>
      <c r="N17" t="s">
        <v>61</v>
      </c>
      <c r="P17" t="s">
        <v>117</v>
      </c>
      <c r="R17" t="s">
        <v>118</v>
      </c>
      <c r="S17" t="b">
        <v>0</v>
      </c>
      <c r="T17" s="1">
        <v>46068</v>
      </c>
      <c r="U17" s="2">
        <f>HYPERLINK("https://sbirkapp.gov.cz/detail/SPP7JXRNSHG3REHK", "https://sbirkapp.gov.cz/detail/SPP7JXRNSHG3REHK")</f>
        <v>0</v>
      </c>
      <c r="V17" t="s">
        <v>119</v>
      </c>
      <c r="W17">
        <v>2</v>
      </c>
    </row>
    <row r="18" spans="1:23">
      <c r="A18" t="s">
        <v>23</v>
      </c>
      <c r="B18" t="s">
        <v>24</v>
      </c>
      <c r="C18" t="s">
        <v>25</v>
      </c>
      <c r="D18" t="s">
        <v>26</v>
      </c>
      <c r="E18" t="s">
        <v>120</v>
      </c>
      <c r="F18" t="s">
        <v>28</v>
      </c>
      <c r="G18" t="s">
        <v>121</v>
      </c>
      <c r="H18" s="1">
        <v>45098</v>
      </c>
      <c r="I18" s="1">
        <v>45105.59905636263</v>
      </c>
      <c r="J18" t="s">
        <v>122</v>
      </c>
      <c r="K18" t="s">
        <v>31</v>
      </c>
      <c r="M18" t="s">
        <v>32</v>
      </c>
      <c r="N18" t="s">
        <v>33</v>
      </c>
      <c r="P18" t="s">
        <v>123</v>
      </c>
      <c r="R18" t="s">
        <v>87</v>
      </c>
      <c r="S18" t="b">
        <v>0</v>
      </c>
      <c r="T18" s="1">
        <v>45383</v>
      </c>
      <c r="U18" s="2">
        <f>HYPERLINK("https://sbirkapp.gov.cz/detail/SPPM5VZVKACGXIHQ", "https://sbirkapp.gov.cz/detail/SPPM5VZVKACGXIHQ")</f>
        <v>0</v>
      </c>
      <c r="V18" t="s">
        <v>124</v>
      </c>
      <c r="W18">
        <v>3</v>
      </c>
    </row>
    <row r="19" spans="1:23">
      <c r="A19" t="s">
        <v>23</v>
      </c>
      <c r="B19" t="s">
        <v>24</v>
      </c>
      <c r="C19" t="s">
        <v>25</v>
      </c>
      <c r="D19" t="s">
        <v>26</v>
      </c>
      <c r="E19" t="s">
        <v>125</v>
      </c>
      <c r="F19" t="s">
        <v>28</v>
      </c>
      <c r="G19" t="s">
        <v>51</v>
      </c>
      <c r="H19" s="1">
        <v>45007</v>
      </c>
      <c r="I19" s="1">
        <v>45013.59141511867</v>
      </c>
      <c r="J19" t="s">
        <v>126</v>
      </c>
      <c r="K19" t="s">
        <v>31</v>
      </c>
      <c r="M19" t="s">
        <v>53</v>
      </c>
      <c r="N19" t="s">
        <v>54</v>
      </c>
      <c r="P19" t="s">
        <v>127</v>
      </c>
      <c r="R19" t="s">
        <v>83</v>
      </c>
      <c r="S19" t="b">
        <v>0</v>
      </c>
      <c r="T19" s="1">
        <v>45383</v>
      </c>
      <c r="U19" s="2">
        <f>HYPERLINK("https://sbirkapp.gov.cz/detail/SPP62H45ZG44VHHW", "https://sbirkapp.gov.cz/detail/SPP62H45ZG44VHHW")</f>
        <v>0</v>
      </c>
      <c r="V19" t="s">
        <v>128</v>
      </c>
      <c r="W19">
        <v>3</v>
      </c>
    </row>
    <row r="20" spans="1:23">
      <c r="A20" t="s">
        <v>23</v>
      </c>
      <c r="B20" t="s">
        <v>24</v>
      </c>
      <c r="C20" t="s">
        <v>25</v>
      </c>
      <c r="D20" t="s">
        <v>26</v>
      </c>
      <c r="E20" t="s">
        <v>129</v>
      </c>
      <c r="F20" t="s">
        <v>28</v>
      </c>
      <c r="G20" t="s">
        <v>130</v>
      </c>
      <c r="H20" s="1">
        <v>45007</v>
      </c>
      <c r="I20" s="1">
        <v>45013.58721978713</v>
      </c>
      <c r="J20" t="s">
        <v>131</v>
      </c>
      <c r="K20" t="s">
        <v>31</v>
      </c>
      <c r="M20" t="s">
        <v>32</v>
      </c>
      <c r="N20" t="s">
        <v>33</v>
      </c>
      <c r="P20" t="s">
        <v>132</v>
      </c>
      <c r="R20" t="s">
        <v>133</v>
      </c>
      <c r="S20" t="b">
        <v>0</v>
      </c>
      <c r="T20" s="1">
        <v>45122</v>
      </c>
      <c r="U20" s="2">
        <f>HYPERLINK("https://sbirkapp.gov.cz/detail/SPPCAGAL6QE7DICY", "https://sbirkapp.gov.cz/detail/SPPCAGAL6QE7DICY")</f>
        <v>0</v>
      </c>
      <c r="V20" t="s">
        <v>134</v>
      </c>
      <c r="W20">
        <v>3</v>
      </c>
    </row>
    <row r="21" spans="1:23">
      <c r="A21" t="s">
        <v>23</v>
      </c>
      <c r="B21" t="s">
        <v>24</v>
      </c>
      <c r="C21" t="s">
        <v>25</v>
      </c>
      <c r="D21" t="s">
        <v>26</v>
      </c>
      <c r="E21" t="s">
        <v>135</v>
      </c>
      <c r="F21" t="s">
        <v>28</v>
      </c>
      <c r="G21" t="s">
        <v>136</v>
      </c>
      <c r="H21" s="1">
        <v>44909</v>
      </c>
      <c r="I21" s="1">
        <v>44922.49772394328</v>
      </c>
      <c r="J21" t="s">
        <v>137</v>
      </c>
      <c r="K21" t="s">
        <v>31</v>
      </c>
      <c r="M21" t="s">
        <v>138</v>
      </c>
      <c r="N21" t="s">
        <v>139</v>
      </c>
      <c r="P21" t="s">
        <v>140</v>
      </c>
      <c r="S21" t="b">
        <v>1</v>
      </c>
      <c r="U21" s="2">
        <f>HYPERLINK("https://sbirkapp.gov.cz/detail/SPPMOATWYDTZJLLA", "https://sbirkapp.gov.cz/detail/SPPMOATWYDTZJLLA")</f>
        <v>0</v>
      </c>
      <c r="V21" t="s">
        <v>141</v>
      </c>
      <c r="W21">
        <v>2</v>
      </c>
    </row>
    <row r="22" spans="1:23">
      <c r="A22" t="s">
        <v>23</v>
      </c>
      <c r="B22" t="s">
        <v>24</v>
      </c>
      <c r="C22" t="s">
        <v>25</v>
      </c>
      <c r="D22" t="s">
        <v>26</v>
      </c>
      <c r="E22" t="s">
        <v>142</v>
      </c>
      <c r="F22" t="s">
        <v>28</v>
      </c>
      <c r="G22" t="s">
        <v>143</v>
      </c>
      <c r="H22" s="1">
        <v>44909</v>
      </c>
      <c r="I22" s="1">
        <v>44922.49457578711</v>
      </c>
      <c r="J22" t="s">
        <v>137</v>
      </c>
      <c r="K22" t="s">
        <v>31</v>
      </c>
      <c r="M22" t="s">
        <v>60</v>
      </c>
      <c r="N22" t="s">
        <v>61</v>
      </c>
      <c r="P22" t="s">
        <v>144</v>
      </c>
      <c r="R22" t="s">
        <v>145</v>
      </c>
      <c r="S22" t="b">
        <v>0</v>
      </c>
      <c r="T22" s="1">
        <v>45292</v>
      </c>
      <c r="U22" s="2">
        <f>HYPERLINK("https://sbirkapp.gov.cz/detail/SPPZ54V54OS3VZX4", "https://sbirkapp.gov.cz/detail/SPPZ54V54OS3VZX4")</f>
        <v>0</v>
      </c>
      <c r="V22" t="s">
        <v>146</v>
      </c>
      <c r="W22">
        <v>4</v>
      </c>
    </row>
    <row r="23" spans="1:23">
      <c r="A23" t="s">
        <v>23</v>
      </c>
      <c r="B23" t="s">
        <v>24</v>
      </c>
      <c r="C23" t="s">
        <v>25</v>
      </c>
      <c r="D23" t="s">
        <v>26</v>
      </c>
      <c r="E23" t="s">
        <v>147</v>
      </c>
      <c r="F23" t="s">
        <v>28</v>
      </c>
      <c r="G23" t="s">
        <v>148</v>
      </c>
      <c r="H23" s="1">
        <v>44909</v>
      </c>
      <c r="I23" s="1">
        <v>44922.49011066985</v>
      </c>
      <c r="J23" t="s">
        <v>137</v>
      </c>
      <c r="K23" t="s">
        <v>31</v>
      </c>
      <c r="M23" t="s">
        <v>149</v>
      </c>
      <c r="N23" t="s">
        <v>150</v>
      </c>
      <c r="P23" t="s">
        <v>151</v>
      </c>
      <c r="S23" t="b">
        <v>1</v>
      </c>
      <c r="U23" s="2">
        <f>HYPERLINK("https://sbirkapp.gov.cz/detail/SPPA344DNYLJNLD2", "https://sbirkapp.gov.cz/detail/SPPA344DNYLJNLD2")</f>
        <v>0</v>
      </c>
      <c r="V23" t="s">
        <v>152</v>
      </c>
      <c r="W23">
        <v>2</v>
      </c>
    </row>
    <row r="24" spans="1:23">
      <c r="A24" t="s">
        <v>23</v>
      </c>
      <c r="B24" t="s">
        <v>24</v>
      </c>
      <c r="C24" t="s">
        <v>25</v>
      </c>
      <c r="D24" t="s">
        <v>26</v>
      </c>
      <c r="E24" t="s">
        <v>153</v>
      </c>
      <c r="F24" t="s">
        <v>28</v>
      </c>
      <c r="G24" t="s">
        <v>154</v>
      </c>
      <c r="H24" s="1">
        <v>44909</v>
      </c>
      <c r="I24" s="1">
        <v>44922.48742159978</v>
      </c>
      <c r="J24" t="s">
        <v>137</v>
      </c>
      <c r="K24" t="s">
        <v>31</v>
      </c>
      <c r="M24" t="s">
        <v>155</v>
      </c>
      <c r="N24" t="s">
        <v>156</v>
      </c>
      <c r="P24" t="s">
        <v>157</v>
      </c>
      <c r="S24" t="b">
        <v>1</v>
      </c>
      <c r="U24" s="2">
        <f>HYPERLINK("https://sbirkapp.gov.cz/detail/SPPBIJMCRRVMBZ42", "https://sbirkapp.gov.cz/detail/SPPBIJMCRRVMBZ42")</f>
        <v>0</v>
      </c>
      <c r="V24" t="s">
        <v>158</v>
      </c>
      <c r="W24">
        <v>2</v>
      </c>
    </row>
    <row r="25" spans="1:23">
      <c r="A25" t="s">
        <v>23</v>
      </c>
      <c r="B25" t="s">
        <v>24</v>
      </c>
      <c r="C25" t="s">
        <v>25</v>
      </c>
      <c r="D25" t="s">
        <v>26</v>
      </c>
      <c r="E25" t="s">
        <v>159</v>
      </c>
      <c r="F25" t="s">
        <v>28</v>
      </c>
      <c r="G25" t="s">
        <v>160</v>
      </c>
      <c r="H25" s="1">
        <v>44909</v>
      </c>
      <c r="I25" s="1">
        <v>44922.47849621753</v>
      </c>
      <c r="J25" t="s">
        <v>137</v>
      </c>
      <c r="K25" t="s">
        <v>31</v>
      </c>
      <c r="M25" t="s">
        <v>111</v>
      </c>
      <c r="N25" t="s">
        <v>112</v>
      </c>
      <c r="P25" t="s">
        <v>161</v>
      </c>
      <c r="R25" t="s">
        <v>162</v>
      </c>
      <c r="S25" t="b">
        <v>0</v>
      </c>
      <c r="T25" s="1">
        <v>45292</v>
      </c>
      <c r="U25" s="2">
        <f>HYPERLINK("https://sbirkapp.gov.cz/detail/SPPOXCV2W3ABUIEA", "https://sbirkapp.gov.cz/detail/SPPOXCV2W3ABUIEA")</f>
        <v>0</v>
      </c>
      <c r="V25" t="s">
        <v>163</v>
      </c>
      <c r="W25">
        <v>3</v>
      </c>
    </row>
    <row r="26" spans="1:23">
      <c r="A26" t="s">
        <v>23</v>
      </c>
      <c r="B26" t="s">
        <v>24</v>
      </c>
      <c r="C26" t="s">
        <v>25</v>
      </c>
      <c r="D26" t="s">
        <v>26</v>
      </c>
      <c r="E26" t="s">
        <v>164</v>
      </c>
      <c r="F26" t="s">
        <v>28</v>
      </c>
      <c r="G26" t="s">
        <v>165</v>
      </c>
      <c r="H26" s="1">
        <v>44811</v>
      </c>
      <c r="I26" s="1">
        <v>44816.51666807358</v>
      </c>
      <c r="J26" t="s">
        <v>166</v>
      </c>
      <c r="K26" t="s">
        <v>31</v>
      </c>
      <c r="M26" t="s">
        <v>167</v>
      </c>
      <c r="N26" t="s">
        <v>168</v>
      </c>
      <c r="P26" t="s">
        <v>169</v>
      </c>
      <c r="S26" t="b">
        <v>1</v>
      </c>
      <c r="U26" s="2">
        <f>HYPERLINK("https://sbirkapp.gov.cz/detail/SPPND5OCPLFZKVHW", "https://sbirkapp.gov.cz/detail/SPPND5OCPLFZKVHW")</f>
        <v>0</v>
      </c>
      <c r="V26" t="s">
        <v>170</v>
      </c>
      <c r="W26">
        <v>3</v>
      </c>
    </row>
    <row r="27" spans="1:23">
      <c r="A27" t="s">
        <v>23</v>
      </c>
      <c r="B27" t="s">
        <v>24</v>
      </c>
      <c r="C27" t="s">
        <v>25</v>
      </c>
      <c r="D27" t="s">
        <v>26</v>
      </c>
      <c r="E27" t="s">
        <v>171</v>
      </c>
      <c r="F27" t="s">
        <v>28</v>
      </c>
      <c r="G27" t="s">
        <v>172</v>
      </c>
      <c r="H27" s="1">
        <v>34499</v>
      </c>
      <c r="I27" s="1">
        <v>44707.37270732096</v>
      </c>
      <c r="J27" t="s">
        <v>173</v>
      </c>
      <c r="K27" t="s">
        <v>174</v>
      </c>
      <c r="L27" s="1">
        <v>34499</v>
      </c>
      <c r="M27" t="s">
        <v>175</v>
      </c>
      <c r="N27" t="s">
        <v>176</v>
      </c>
      <c r="S27" t="b">
        <v>1</v>
      </c>
      <c r="U27" s="2">
        <f>HYPERLINK("https://sbirkapp.gov.cz/detail/SPPQCTFOG3JFVKF4", "https://sbirkapp.gov.cz/detail/SPPQCTFOG3JFVKF4")</f>
        <v>0</v>
      </c>
      <c r="V27" t="s">
        <v>177</v>
      </c>
      <c r="W27">
        <v>1</v>
      </c>
    </row>
    <row r="28" spans="1:23">
      <c r="A28" t="s">
        <v>23</v>
      </c>
      <c r="B28" t="s">
        <v>24</v>
      </c>
      <c r="C28" t="s">
        <v>25</v>
      </c>
      <c r="D28" t="s">
        <v>26</v>
      </c>
      <c r="E28" t="s">
        <v>178</v>
      </c>
      <c r="F28" t="s">
        <v>28</v>
      </c>
      <c r="G28" t="s">
        <v>179</v>
      </c>
      <c r="H28" s="1">
        <v>39582</v>
      </c>
      <c r="I28" s="1">
        <v>44707.36799391783</v>
      </c>
      <c r="J28" t="s">
        <v>180</v>
      </c>
      <c r="K28" t="s">
        <v>174</v>
      </c>
      <c r="L28" s="1">
        <v>39587</v>
      </c>
      <c r="M28" t="s">
        <v>181</v>
      </c>
      <c r="N28" t="s">
        <v>182</v>
      </c>
      <c r="S28" t="b">
        <v>1</v>
      </c>
      <c r="U28" s="2">
        <f>HYPERLINK("https://sbirkapp.gov.cz/detail/SPPPBHJAT3O4BWYA", "https://sbirkapp.gov.cz/detail/SPPPBHJAT3O4BWYA")</f>
        <v>0</v>
      </c>
      <c r="V28" t="s">
        <v>183</v>
      </c>
      <c r="W28">
        <v>1</v>
      </c>
    </row>
    <row r="29" spans="1:23">
      <c r="A29" t="s">
        <v>23</v>
      </c>
      <c r="B29" t="s">
        <v>24</v>
      </c>
      <c r="C29" t="s">
        <v>25</v>
      </c>
      <c r="D29" t="s">
        <v>26</v>
      </c>
      <c r="E29" t="s">
        <v>184</v>
      </c>
      <c r="F29" t="s">
        <v>37</v>
      </c>
      <c r="G29" t="s">
        <v>185</v>
      </c>
      <c r="H29" s="1">
        <v>43409</v>
      </c>
      <c r="I29" s="1">
        <v>44697.74873246861</v>
      </c>
      <c r="J29" t="s">
        <v>186</v>
      </c>
      <c r="K29" t="s">
        <v>174</v>
      </c>
      <c r="L29" s="1">
        <v>43418</v>
      </c>
      <c r="M29" t="s">
        <v>40</v>
      </c>
      <c r="N29" t="s">
        <v>41</v>
      </c>
      <c r="R29" t="s">
        <v>187</v>
      </c>
      <c r="S29" t="b">
        <v>0</v>
      </c>
      <c r="T29" s="1">
        <v>45841</v>
      </c>
      <c r="U29" s="2">
        <f>HYPERLINK("https://sbirkapp.gov.cz/detail/SPPSMKMEP3WK3MYQ", "https://sbirkapp.gov.cz/detail/SPPSMKMEP3WK3MYQ")</f>
        <v>0</v>
      </c>
      <c r="V29" t="s">
        <v>188</v>
      </c>
      <c r="W29">
        <v>1</v>
      </c>
    </row>
    <row r="30" spans="1:23">
      <c r="A30" t="s">
        <v>23</v>
      </c>
      <c r="B30" t="s">
        <v>24</v>
      </c>
      <c r="C30" t="s">
        <v>25</v>
      </c>
      <c r="D30" t="s">
        <v>26</v>
      </c>
      <c r="E30" t="s">
        <v>189</v>
      </c>
      <c r="F30" t="s">
        <v>28</v>
      </c>
      <c r="G30" t="s">
        <v>190</v>
      </c>
      <c r="H30" s="1">
        <v>40345</v>
      </c>
      <c r="I30" s="1">
        <v>44697.74610816427</v>
      </c>
      <c r="J30" t="s">
        <v>191</v>
      </c>
      <c r="K30" t="s">
        <v>174</v>
      </c>
      <c r="L30" s="1">
        <v>40346</v>
      </c>
      <c r="M30" t="s">
        <v>155</v>
      </c>
      <c r="N30" t="s">
        <v>156</v>
      </c>
      <c r="R30" t="s">
        <v>192</v>
      </c>
      <c r="S30" t="b">
        <v>0</v>
      </c>
      <c r="T30" s="1">
        <v>44927</v>
      </c>
      <c r="U30" s="2">
        <f>HYPERLINK("https://sbirkapp.gov.cz/detail/SPP6UVGM24HA7KDO", "https://sbirkapp.gov.cz/detail/SPP6UVGM24HA7KDO")</f>
        <v>0</v>
      </c>
      <c r="V30" t="s">
        <v>193</v>
      </c>
      <c r="W30">
        <v>1</v>
      </c>
    </row>
    <row r="31" spans="1:23">
      <c r="A31" t="s">
        <v>23</v>
      </c>
      <c r="B31" t="s">
        <v>24</v>
      </c>
      <c r="C31" t="s">
        <v>25</v>
      </c>
      <c r="D31" t="s">
        <v>26</v>
      </c>
      <c r="E31" t="s">
        <v>194</v>
      </c>
      <c r="F31" t="s">
        <v>28</v>
      </c>
      <c r="G31" t="s">
        <v>195</v>
      </c>
      <c r="H31" s="1">
        <v>40884</v>
      </c>
      <c r="I31" s="1">
        <v>44697.74452033133</v>
      </c>
      <c r="J31" t="s">
        <v>196</v>
      </c>
      <c r="K31" t="s">
        <v>174</v>
      </c>
      <c r="L31" s="1">
        <v>40890</v>
      </c>
      <c r="M31" t="s">
        <v>197</v>
      </c>
      <c r="N31" t="s">
        <v>33</v>
      </c>
      <c r="R31" t="s">
        <v>198</v>
      </c>
      <c r="S31" t="b">
        <v>0</v>
      </c>
      <c r="T31" s="1">
        <v>45017</v>
      </c>
      <c r="U31" s="2">
        <f>HYPERLINK("https://sbirkapp.gov.cz/detail/SPP4ARXWDN33BVYG", "https://sbirkapp.gov.cz/detail/SPP4ARXWDN33BVYG")</f>
        <v>0</v>
      </c>
      <c r="V31" t="s">
        <v>199</v>
      </c>
      <c r="W31">
        <v>1</v>
      </c>
    </row>
    <row r="32" spans="1:23">
      <c r="A32" t="s">
        <v>23</v>
      </c>
      <c r="B32" t="s">
        <v>24</v>
      </c>
      <c r="C32" t="s">
        <v>25</v>
      </c>
      <c r="D32" t="s">
        <v>26</v>
      </c>
      <c r="E32" t="s">
        <v>200</v>
      </c>
      <c r="F32" t="s">
        <v>28</v>
      </c>
      <c r="G32" t="s">
        <v>201</v>
      </c>
      <c r="H32" s="1">
        <v>40982</v>
      </c>
      <c r="I32" s="1">
        <v>44697.74242302948</v>
      </c>
      <c r="J32" t="s">
        <v>202</v>
      </c>
      <c r="K32" t="s">
        <v>174</v>
      </c>
      <c r="L32" s="1">
        <v>40984</v>
      </c>
      <c r="M32" t="s">
        <v>203</v>
      </c>
      <c r="N32" t="s">
        <v>204</v>
      </c>
      <c r="S32" t="b">
        <v>1</v>
      </c>
      <c r="U32" s="2">
        <f>HYPERLINK("https://sbirkapp.gov.cz/detail/SPPI6NS6XTAGQZVW", "https://sbirkapp.gov.cz/detail/SPPI6NS6XTAGQZVW")</f>
        <v>0</v>
      </c>
      <c r="V32" t="s">
        <v>205</v>
      </c>
      <c r="W32">
        <v>1</v>
      </c>
    </row>
    <row r="33" spans="1:23">
      <c r="A33" t="s">
        <v>23</v>
      </c>
      <c r="B33" t="s">
        <v>24</v>
      </c>
      <c r="C33" t="s">
        <v>25</v>
      </c>
      <c r="D33" t="s">
        <v>26</v>
      </c>
      <c r="E33" t="s">
        <v>206</v>
      </c>
      <c r="F33" t="s">
        <v>28</v>
      </c>
      <c r="G33" t="s">
        <v>207</v>
      </c>
      <c r="H33" s="1">
        <v>41255</v>
      </c>
      <c r="I33" s="1">
        <v>44697.73875500329</v>
      </c>
      <c r="J33" t="s">
        <v>208</v>
      </c>
      <c r="K33" t="s">
        <v>174</v>
      </c>
      <c r="L33" s="1">
        <v>41257</v>
      </c>
      <c r="M33" t="s">
        <v>138</v>
      </c>
      <c r="N33" t="s">
        <v>139</v>
      </c>
      <c r="R33" t="s">
        <v>209</v>
      </c>
      <c r="S33" t="b">
        <v>0</v>
      </c>
      <c r="T33" s="1">
        <v>44927</v>
      </c>
      <c r="U33" s="2">
        <f>HYPERLINK("https://sbirkapp.gov.cz/detail/SPPMNJX6ERIMWNNC", "https://sbirkapp.gov.cz/detail/SPPMNJX6ERIMWNNC")</f>
        <v>0</v>
      </c>
      <c r="V33" t="s">
        <v>210</v>
      </c>
      <c r="W33">
        <v>1</v>
      </c>
    </row>
    <row r="34" spans="1:23">
      <c r="A34" t="s">
        <v>23</v>
      </c>
      <c r="B34" t="s">
        <v>24</v>
      </c>
      <c r="C34" t="s">
        <v>25</v>
      </c>
      <c r="D34" t="s">
        <v>26</v>
      </c>
      <c r="E34" t="s">
        <v>211</v>
      </c>
      <c r="F34" t="s">
        <v>28</v>
      </c>
      <c r="G34" t="s">
        <v>212</v>
      </c>
      <c r="H34" s="1">
        <v>41619</v>
      </c>
      <c r="I34" s="1">
        <v>44697.73770187262</v>
      </c>
      <c r="J34" t="s">
        <v>213</v>
      </c>
      <c r="K34" t="s">
        <v>174</v>
      </c>
      <c r="L34" s="1">
        <v>41624</v>
      </c>
      <c r="M34" t="s">
        <v>214</v>
      </c>
      <c r="N34" t="s">
        <v>215</v>
      </c>
      <c r="S34" t="b">
        <v>1</v>
      </c>
      <c r="U34" s="2">
        <f>HYPERLINK("https://sbirkapp.gov.cz/detail/SPPYO4UXD6LJG65C", "https://sbirkapp.gov.cz/detail/SPPYO4UXD6LJG65C")</f>
        <v>0</v>
      </c>
      <c r="V34" t="s">
        <v>216</v>
      </c>
      <c r="W34">
        <v>1</v>
      </c>
    </row>
    <row r="35" spans="1:23">
      <c r="A35" t="s">
        <v>23</v>
      </c>
      <c r="B35" t="s">
        <v>24</v>
      </c>
      <c r="C35" t="s">
        <v>25</v>
      </c>
      <c r="D35" t="s">
        <v>26</v>
      </c>
      <c r="E35" t="s">
        <v>217</v>
      </c>
      <c r="F35" t="s">
        <v>28</v>
      </c>
      <c r="G35" t="s">
        <v>218</v>
      </c>
      <c r="H35" s="1">
        <v>41899</v>
      </c>
      <c r="I35" s="1">
        <v>44697.73612573558</v>
      </c>
      <c r="J35" t="s">
        <v>219</v>
      </c>
      <c r="K35" t="s">
        <v>174</v>
      </c>
      <c r="L35" s="1">
        <v>41904</v>
      </c>
      <c r="M35" t="s">
        <v>220</v>
      </c>
      <c r="N35" t="s">
        <v>221</v>
      </c>
      <c r="S35" t="b">
        <v>1</v>
      </c>
      <c r="U35" s="2">
        <f>HYPERLINK("https://sbirkapp.gov.cz/detail/SPPMNP6ECKSFZG5W", "https://sbirkapp.gov.cz/detail/SPPMNP6ECKSFZG5W")</f>
        <v>0</v>
      </c>
      <c r="V35" t="s">
        <v>222</v>
      </c>
      <c r="W35">
        <v>1</v>
      </c>
    </row>
    <row r="36" spans="1:23">
      <c r="A36" t="s">
        <v>23</v>
      </c>
      <c r="B36" t="s">
        <v>24</v>
      </c>
      <c r="C36" t="s">
        <v>25</v>
      </c>
      <c r="D36" t="s">
        <v>26</v>
      </c>
      <c r="E36" t="s">
        <v>223</v>
      </c>
      <c r="F36" t="s">
        <v>28</v>
      </c>
      <c r="G36" t="s">
        <v>224</v>
      </c>
      <c r="H36" s="1">
        <v>43075</v>
      </c>
      <c r="I36" s="1">
        <v>44697.73402779668</v>
      </c>
      <c r="J36" t="s">
        <v>225</v>
      </c>
      <c r="K36" t="s">
        <v>174</v>
      </c>
      <c r="L36" s="1">
        <v>43080</v>
      </c>
      <c r="M36" t="s">
        <v>226</v>
      </c>
      <c r="N36" t="s">
        <v>227</v>
      </c>
      <c r="S36" t="b">
        <v>1</v>
      </c>
      <c r="U36" s="2">
        <f>HYPERLINK("https://sbirkapp.gov.cz/detail/SPPXNM3EP7RT7CAE", "https://sbirkapp.gov.cz/detail/SPPXNM3EP7RT7CAE")</f>
        <v>0</v>
      </c>
      <c r="V36" t="s">
        <v>228</v>
      </c>
      <c r="W36">
        <v>1</v>
      </c>
    </row>
    <row r="37" spans="1:23">
      <c r="A37" t="s">
        <v>23</v>
      </c>
      <c r="B37" t="s">
        <v>24</v>
      </c>
      <c r="C37" t="s">
        <v>25</v>
      </c>
      <c r="D37" t="s">
        <v>26</v>
      </c>
      <c r="E37" t="s">
        <v>184</v>
      </c>
      <c r="F37" t="s">
        <v>28</v>
      </c>
      <c r="G37" t="s">
        <v>229</v>
      </c>
      <c r="H37" s="1">
        <v>43131</v>
      </c>
      <c r="I37" s="1">
        <v>44697.73192719604</v>
      </c>
      <c r="J37" t="s">
        <v>230</v>
      </c>
      <c r="K37" t="s">
        <v>174</v>
      </c>
      <c r="L37" s="1">
        <v>43136</v>
      </c>
      <c r="M37" t="s">
        <v>231</v>
      </c>
      <c r="N37" t="s">
        <v>232</v>
      </c>
      <c r="S37" t="b">
        <v>1</v>
      </c>
      <c r="U37" s="2">
        <f>HYPERLINK("https://sbirkapp.gov.cz/detail/SPPRYWFBG5MIS7Q2", "https://sbirkapp.gov.cz/detail/SPPRYWFBG5MIS7Q2")</f>
        <v>0</v>
      </c>
      <c r="V37" t="s">
        <v>233</v>
      </c>
      <c r="W37">
        <v>2</v>
      </c>
    </row>
    <row r="38" spans="1:23">
      <c r="A38" t="s">
        <v>23</v>
      </c>
      <c r="B38" t="s">
        <v>24</v>
      </c>
      <c r="C38" t="s">
        <v>25</v>
      </c>
      <c r="D38" t="s">
        <v>26</v>
      </c>
      <c r="E38" t="s">
        <v>234</v>
      </c>
      <c r="F38" t="s">
        <v>28</v>
      </c>
      <c r="G38" t="s">
        <v>235</v>
      </c>
      <c r="H38" s="1">
        <v>43131</v>
      </c>
      <c r="I38" s="1">
        <v>44697.72877885591</v>
      </c>
      <c r="J38" t="s">
        <v>230</v>
      </c>
      <c r="K38" t="s">
        <v>174</v>
      </c>
      <c r="L38" s="1">
        <v>43136</v>
      </c>
      <c r="M38" t="s">
        <v>167</v>
      </c>
      <c r="N38" t="s">
        <v>168</v>
      </c>
      <c r="R38" t="s">
        <v>236</v>
      </c>
      <c r="S38" t="b">
        <v>0</v>
      </c>
      <c r="T38" s="1">
        <v>44816</v>
      </c>
      <c r="U38" s="2">
        <f>HYPERLINK("https://sbirkapp.gov.cz/detail/SPPJ6TOGUKNA4C7G", "https://sbirkapp.gov.cz/detail/SPPJ6TOGUKNA4C7G")</f>
        <v>0</v>
      </c>
      <c r="V38" t="s">
        <v>237</v>
      </c>
      <c r="W38">
        <v>1</v>
      </c>
    </row>
    <row r="39" spans="1:23">
      <c r="A39" t="s">
        <v>23</v>
      </c>
      <c r="B39" t="s">
        <v>24</v>
      </c>
      <c r="C39" t="s">
        <v>25</v>
      </c>
      <c r="D39" t="s">
        <v>26</v>
      </c>
      <c r="E39" t="s">
        <v>238</v>
      </c>
      <c r="F39" t="s">
        <v>28</v>
      </c>
      <c r="G39" t="s">
        <v>239</v>
      </c>
      <c r="H39" s="1">
        <v>43537</v>
      </c>
      <c r="I39" s="1">
        <v>44697.72668062971</v>
      </c>
      <c r="J39" t="s">
        <v>240</v>
      </c>
      <c r="K39" t="s">
        <v>174</v>
      </c>
      <c r="L39" s="1">
        <v>43542</v>
      </c>
      <c r="M39" t="s">
        <v>111</v>
      </c>
      <c r="N39" t="s">
        <v>112</v>
      </c>
      <c r="R39" t="s">
        <v>113</v>
      </c>
      <c r="S39" t="b">
        <v>0</v>
      </c>
      <c r="T39" s="1">
        <v>44927</v>
      </c>
      <c r="U39" s="2">
        <f>HYPERLINK("https://sbirkapp.gov.cz/detail/SPPPBUIQQ7RMIM54", "https://sbirkapp.gov.cz/detail/SPPPBUIQQ7RMIM54")</f>
        <v>0</v>
      </c>
      <c r="V39" t="s">
        <v>241</v>
      </c>
      <c r="W39">
        <v>1</v>
      </c>
    </row>
    <row r="40" spans="1:23">
      <c r="A40" t="s">
        <v>23</v>
      </c>
      <c r="B40" t="s">
        <v>24</v>
      </c>
      <c r="C40" t="s">
        <v>25</v>
      </c>
      <c r="D40" t="s">
        <v>26</v>
      </c>
      <c r="E40" t="s">
        <v>242</v>
      </c>
      <c r="F40" t="s">
        <v>28</v>
      </c>
      <c r="G40" t="s">
        <v>243</v>
      </c>
      <c r="H40" s="1">
        <v>43726</v>
      </c>
      <c r="I40" s="1">
        <v>44697.72510460651</v>
      </c>
      <c r="J40" t="s">
        <v>244</v>
      </c>
      <c r="K40" t="s">
        <v>174</v>
      </c>
      <c r="L40" s="1">
        <v>43728</v>
      </c>
      <c r="M40" t="s">
        <v>149</v>
      </c>
      <c r="N40" t="s">
        <v>150</v>
      </c>
      <c r="R40" t="s">
        <v>245</v>
      </c>
      <c r="S40" t="b">
        <v>0</v>
      </c>
      <c r="T40" s="1">
        <v>44927</v>
      </c>
      <c r="U40" s="2">
        <f>HYPERLINK("https://sbirkapp.gov.cz/detail/SPPWSPJZXJ4TUIOC", "https://sbirkapp.gov.cz/detail/SPPWSPJZXJ4TUIOC")</f>
        <v>0</v>
      </c>
      <c r="V40" t="s">
        <v>246</v>
      </c>
      <c r="W40">
        <v>1</v>
      </c>
    </row>
    <row r="41" spans="1:23">
      <c r="A41" t="s">
        <v>23</v>
      </c>
      <c r="B41" t="s">
        <v>24</v>
      </c>
      <c r="C41" t="s">
        <v>25</v>
      </c>
      <c r="D41" t="s">
        <v>26</v>
      </c>
      <c r="E41" t="s">
        <v>247</v>
      </c>
      <c r="F41" t="s">
        <v>28</v>
      </c>
      <c r="G41" t="s">
        <v>248</v>
      </c>
      <c r="H41" s="1">
        <v>43810</v>
      </c>
      <c r="I41" s="1">
        <v>44697.72300534015</v>
      </c>
      <c r="J41" t="s">
        <v>240</v>
      </c>
      <c r="K41" t="s">
        <v>174</v>
      </c>
      <c r="L41" s="1">
        <v>43811</v>
      </c>
      <c r="M41" t="s">
        <v>60</v>
      </c>
      <c r="N41" t="s">
        <v>61</v>
      </c>
      <c r="R41" t="s">
        <v>249</v>
      </c>
      <c r="S41" t="b">
        <v>0</v>
      </c>
      <c r="T41" s="1">
        <v>44927</v>
      </c>
      <c r="U41" s="2">
        <f>HYPERLINK("https://sbirkapp.gov.cz/detail/SPPZYA2MANKJVSQW", "https://sbirkapp.gov.cz/detail/SPPZYA2MANKJVSQW")</f>
        <v>0</v>
      </c>
      <c r="V41" t="s">
        <v>250</v>
      </c>
      <c r="W41">
        <v>2</v>
      </c>
    </row>
    <row r="42" spans="1:23">
      <c r="A42" t="s">
        <v>23</v>
      </c>
      <c r="B42" t="s">
        <v>24</v>
      </c>
      <c r="C42" t="s">
        <v>25</v>
      </c>
      <c r="D42" t="s">
        <v>26</v>
      </c>
      <c r="E42" t="s">
        <v>251</v>
      </c>
      <c r="F42" t="s">
        <v>37</v>
      </c>
      <c r="G42" t="s">
        <v>252</v>
      </c>
      <c r="H42" s="1">
        <v>43997</v>
      </c>
      <c r="I42" s="1">
        <v>44697.71985869836</v>
      </c>
      <c r="J42" t="s">
        <v>253</v>
      </c>
      <c r="K42" t="s">
        <v>174</v>
      </c>
      <c r="L42" s="1">
        <v>43999</v>
      </c>
      <c r="M42" t="s">
        <v>46</v>
      </c>
      <c r="N42" t="s">
        <v>47</v>
      </c>
      <c r="R42" t="s">
        <v>254</v>
      </c>
      <c r="S42" t="b">
        <v>0</v>
      </c>
      <c r="T42" s="1">
        <v>45839</v>
      </c>
      <c r="U42" s="2">
        <f>HYPERLINK("https://sbirkapp.gov.cz/detail/SPPMOACHSZHMH3QO", "https://sbirkapp.gov.cz/detail/SPPMOACHSZHMH3QO")</f>
        <v>0</v>
      </c>
      <c r="V42" t="s">
        <v>255</v>
      </c>
      <c r="W42">
        <v>1</v>
      </c>
    </row>
    <row r="43" spans="1:23">
      <c r="A43" t="s">
        <v>23</v>
      </c>
      <c r="B43" t="s">
        <v>24</v>
      </c>
      <c r="C43" t="s">
        <v>25</v>
      </c>
      <c r="D43" t="s">
        <v>26</v>
      </c>
      <c r="E43" t="s">
        <v>256</v>
      </c>
      <c r="F43" t="s">
        <v>28</v>
      </c>
      <c r="G43" t="s">
        <v>257</v>
      </c>
      <c r="H43" s="1">
        <v>44482</v>
      </c>
      <c r="I43" s="1">
        <v>44697.71670747713</v>
      </c>
      <c r="J43" t="s">
        <v>258</v>
      </c>
      <c r="K43" t="s">
        <v>174</v>
      </c>
      <c r="L43" s="1">
        <v>44488</v>
      </c>
      <c r="M43" t="s">
        <v>93</v>
      </c>
      <c r="N43" t="s">
        <v>94</v>
      </c>
      <c r="R43" t="s">
        <v>259</v>
      </c>
      <c r="S43" t="b">
        <v>0</v>
      </c>
      <c r="T43" s="1">
        <v>45292</v>
      </c>
      <c r="U43" s="2">
        <f>HYPERLINK("https://sbirkapp.gov.cz/detail/SPPGTWLC5MUYB4AW", "https://sbirkapp.gov.cz/detail/SPPGTWLC5MUYB4AW")</f>
        <v>0</v>
      </c>
      <c r="V43" t="s">
        <v>260</v>
      </c>
      <c r="W43">
        <v>2</v>
      </c>
    </row>
    <row r="44" spans="1:23">
      <c r="A44" t="s">
        <v>23</v>
      </c>
      <c r="B44" t="s">
        <v>24</v>
      </c>
      <c r="C44" t="s">
        <v>25</v>
      </c>
      <c r="D44" t="s">
        <v>26</v>
      </c>
      <c r="E44" t="s">
        <v>261</v>
      </c>
      <c r="F44" t="s">
        <v>28</v>
      </c>
      <c r="G44" t="s">
        <v>262</v>
      </c>
      <c r="H44" s="1">
        <v>44664</v>
      </c>
      <c r="I44" s="1">
        <v>44673.5354595745</v>
      </c>
      <c r="J44" t="s">
        <v>263</v>
      </c>
      <c r="K44" t="s">
        <v>31</v>
      </c>
      <c r="M44" t="s">
        <v>53</v>
      </c>
      <c r="N44" t="s">
        <v>264</v>
      </c>
      <c r="R44" t="s">
        <v>102</v>
      </c>
      <c r="S44" t="b">
        <v>0</v>
      </c>
      <c r="T44" s="1">
        <v>45064</v>
      </c>
      <c r="U44" s="2">
        <f>HYPERLINK("https://sbirkapp.gov.cz/detail/SPPEGXPB32ZVGN62", "https://sbirkapp.gov.cz/detail/SPPEGXPB32ZVGN62")</f>
        <v>0</v>
      </c>
      <c r="V44" t="s">
        <v>265</v>
      </c>
      <c r="W44">
        <v>1</v>
      </c>
    </row>
    <row r="45" spans="1:23">
      <c r="A45" t="s">
        <v>23</v>
      </c>
      <c r="B45" t="s">
        <v>24</v>
      </c>
      <c r="C45" t="s">
        <v>25</v>
      </c>
      <c r="D45" t="s">
        <v>26</v>
      </c>
      <c r="E45" t="s">
        <v>261</v>
      </c>
      <c r="F45" t="s">
        <v>266</v>
      </c>
      <c r="G45" t="s">
        <v>267</v>
      </c>
      <c r="H45" t="s">
        <v>267</v>
      </c>
      <c r="I45" t="s">
        <v>267</v>
      </c>
      <c r="J45" t="s">
        <v>267</v>
      </c>
      <c r="K45" t="s">
        <v>267</v>
      </c>
      <c r="L45" t="s">
        <v>267</v>
      </c>
      <c r="M45" t="s">
        <v>267</v>
      </c>
      <c r="N45" t="s">
        <v>267</v>
      </c>
      <c r="O45" t="s">
        <v>267</v>
      </c>
      <c r="P45" t="s">
        <v>267</v>
      </c>
      <c r="Q45" t="s">
        <v>267</v>
      </c>
      <c r="R45" t="s">
        <v>267</v>
      </c>
      <c r="S45" t="s">
        <v>267</v>
      </c>
      <c r="T45" t="s">
        <v>267</v>
      </c>
      <c r="U45" t="s">
        <v>267</v>
      </c>
      <c r="V45" t="s">
        <v>268</v>
      </c>
      <c r="W45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2026-09-28T01:43:25Z</dcterms:created>
  <dcterms:modified xsi:type="dcterms:W3CDTF">2026-09-28T01:43:25Z</dcterms:modified>
</cp:coreProperties>
</file>