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<sst xmlns="http://schemas.openxmlformats.org/spreadsheetml/2006/main" count="1427" uniqueCount="468">
  <si>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</si>
  <si>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</si>
  <si>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</si>
  <si>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</si>
  <si>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</si>
  <si>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</si>
  <si>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</si>
  <si>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</si>
  <si>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</si>
  <si>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</si>
  <si>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</si>
  <si>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</si>
  <si>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</si>
  <si>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</si>
  <si>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</si>
  <si>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</si>
  <si>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</si>
  <si>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</si>
  <si>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</si>
  <si>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</si>
  <si>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</si>
  <si>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</si>
  <si>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</si>
  <si>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Jablonec nad Nisou</t>
  </si>
  <si>
    <t>00262340</t>
  </si>
  <si>
    <t>wufbr2a</t>
  </si>
  <si>
    <t>Liberecký kraj</t>
  </si>
  <si>
    <t>1/2026</t>
  </si>
  <si>
    <t>Obecně závazná vyhláška</t>
  </si>
  <si>
    <t>Obecně závazná vyhláška statutárního města Jablonec nad Nisou, kterou se mění a doplňuje obecně závazná vyhláška statutárního města Jablonec nad Nisou č. 6/2025, kterou se upravují pravidla pro pohyb psů a jiných zvířat v zájmovém chovu na veřejném prostranství a vymezují prostory pro volné pobíhání psů a jiných zvířat v zájmovém chovu (o pohybu psů a jiných zvířat na veřejném prostranství)</t>
  </si>
  <si>
    <t>2026-04-08</t>
  </si>
  <si>
    <t>Běžný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</si>
  <si>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</si>
  <si>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</si>
  <si>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6/2025: Obecně závazná vyhláška statutárního města Jablonec nad Nisou, kterou se upravují pravidla pro pohyb psů a jiných zvířat v zájmovém chovu na veřejném prostranství a vymezují prostory pro volné pobíhání psů a jiných zvířat v zájmovém chovu (o pohybu psů a jiných zvířat na veřejném prostranství)</t>
  </si>
  <si>
    <t>1668892178</t>
  </si>
  <si>
    <t>8/2025</t>
  </si>
  <si>
    <t>Obecně závazná vyhláška statutárního města Jablonec nad Nisou o regulaci zacházení s pyrotechnickými výrobky a s lampiony štěstí</t>
  </si>
  <si>
    <t>2025-12-27</t>
  </si>
  <si>
    <t>pyrotechnické výrobky; veřejný pořádek - jiné</t>
  </si>
  <si>
    <t>zákon č. 206/2015 Sb., zákon o pyrotechnice - § 35c; zákon č. 128/2000 Sb., o obcích - § 10 písm. a) - jiné</t>
  </si>
  <si>
    <t>4/2020: Obecně závazná vyhláška statutárního města Jablonec nad Nisou č. 4/2020, o regulaci používání zábavní pyrotechniky a lampionů štěstí</t>
  </si>
  <si>
    <t>1620292759</t>
  </si>
  <si>
    <t>7/2025</t>
  </si>
  <si>
    <t>Obecně závazná vyhláška statutárního města Jablonec nad Nisou o místním poplatku ze psů</t>
  </si>
  <si>
    <t>2026-01-01</t>
  </si>
  <si>
    <t>místní poplatek ze psů</t>
  </si>
  <si>
    <t>zákon č. 565/1990 Sb., o místních poplatcích - § 14 - ze psů</t>
  </si>
  <si>
    <t>5/2023: Obecně závazná vyhláška statutárního města Jablonec nad Nisou č. 5/2023 o místním poplatku ze psů</t>
  </si>
  <si>
    <t>1600503812</t>
  </si>
  <si>
    <t>6/2025</t>
  </si>
  <si>
    <t>Obecně závazná vyhláška statutárního města Jablonec nad Nisou, kterou se upravují pravidla pro pohyb psů a jiných zvířat v zájmovém chovu na veřejném prostranství a vymezují prostory pro volné pobíhání psů a jiných zvířat v zájmovém chovu (o pohybu psů a jiných zvířat na veřejném prostranství)</t>
  </si>
  <si>
    <t>2025-10-07</t>
  </si>
  <si>
    <t xml:space="preserve">1/2014: Obecně závazná vyhláška Statutárního města Jablonec nad Nisou, kterou se upravují pravidla pro pohyb psů a jiných zvířat v zájmovém chovu na veřejném prostranství a vymezují prostory pro volné pobíhání psů a jiných zvířat v zájmovém chovu; 6/2017: Obecně závazná vyhláška města Jablonec nad Nisou č. 6/2017, kterou se mění obecně závazná vyhláška statutárního města Jablonec nad Nisou č. 1/2014, kterou se upravují pravidla pro pohyb psů a jiných zvířat v zájmovém chovu na veřejném prostranství a vymezují prostory pro volné pobíhání psů a jiných zvířat v zájmovém chovu </t>
  </si>
  <si>
    <t>1/2026: Obecně závazná vyhláška statutárního města Jablonec nad Nisou, kterou se mění a doplňuje obecně závazná vyhláška statutárního města Jablonec nad Nisou č. 6/2025, kterou se upravují pravidla pro pohyb psů a jiných zvířat v zájmovém chovu na veřejném prostranství a vymezují prostory pro volné pobíhání psů a jiných zvířat v zájmovém chovu (o pohybu psů a jiných zvířat na veřejném prostranství)</t>
  </si>
  <si>
    <t>1581565225</t>
  </si>
  <si>
    <t>5/2025</t>
  </si>
  <si>
    <t>Obecně závazná vyhláška statutárního města Jablonec nad Nisou o nočním klidu</t>
  </si>
  <si>
    <t>noční klid</t>
  </si>
  <si>
    <t>zákon č. 251/2016 Sb., o některých přestupcích - § 5 odst. 7</t>
  </si>
  <si>
    <t>7/2016: Obecně závazná vyhláška statutárního města Jablonec nad Nisou č. 7/2016, o ochraně nočního klidu; 5/2017: Obecně závazná vyhláška statutárního města Jablonec nad Nisou č. 5/2017, kterou se mění a doplňuje obecně závazná vyhláška statutárního města Jablonec nad Nisou č. 7/2016, o ochraně nočního klidu; 7/2017: Obecně závazná vyhláška statutárního města Jablonec nad Nisou č. 7/2017, kterou se mění a doplňuje obecně závazná vyhláška statutárního města Jablonec nad Nisou č. 7/2016, o ochraně nočního klidu, ve znění pozdějších předpisů; 2/2018: Obecně závazná vyhláška statutárního města Jablonec nad Nisou č. 2/2018, kterou se mění a doplňuje obecně závazná vyhláška statutárního města Jablonec nad Nisou č. 7/2016, o ochraně nočního klidu, ve znění pozdějších předpisů; 3/2018: Obecně závazná vyhláška statutárního města Jablonec nad Nisou č. 3/2018, kterou se mění obecně závazná vyhláška statutárního města Jablonec nad Nisou č. 7/2016, o ochraně nočního klidu, ve znění pozdějších předpisů; 5/2021: Obecně závazná vyhláška statutárního města Jablonec nad Nisou č. 5/2021, kterou se mění a doplňuje obecně závazná vyhláška statutárního města Jablonec nad Nisou č. 7/2016, o ochraně nočního klidu, ve znění pozdějších předpisů; 5/2024: Obecně závazná vyhláška statutárního města Jablonec nad Nisou č. 5/2024, kterou se mění a doplňuje obecně závazná vyhláška statutárního města Jablonec nad Nisou č. 7/2016, o ochraně nočního klidu, ve znění pozdějších předpisů</t>
  </si>
  <si>
    <t>1581562599</t>
  </si>
  <si>
    <t>4/2025</t>
  </si>
  <si>
    <t>Nařízení</t>
  </si>
  <si>
    <t>Nařízení statutárního města Jablonec nad Nisou o placeném stání motorových vozidel na místních komunikacích na území města Jablonec nad Nisou</t>
  </si>
  <si>
    <t>2025-08-15</t>
  </si>
  <si>
    <t xml:space="preserve">pozemní komunikace - zpoplatnění stání a odstavení </t>
  </si>
  <si>
    <t xml:space="preserve">zákon č. 13/1997 Sb., o pozemních komunikacích - § 23 odst. 1 </t>
  </si>
  <si>
    <t>3/2025: Nařízení statutárního města Jablonec nad Nisou o placeném stání motorových vozidel na místních komunikacích na území města Jablonec nad Nisou</t>
  </si>
  <si>
    <t>1557705363</t>
  </si>
  <si>
    <t>3/2025</t>
  </si>
  <si>
    <t>2025-05-31</t>
  </si>
  <si>
    <t>4/2025: Nařízení statutárního města Jablonec nad Nisou o placeném stání motorových vozidel na místních komunikacích na území města Jablonec nad Nisou</t>
  </si>
  <si>
    <t>1525532919</t>
  </si>
  <si>
    <t>2/2025</t>
  </si>
  <si>
    <t xml:space="preserve">Nařízení statutárního města Jablonec nad Nisou Jablonec nad Nisou, kterým se ruší nařízení města č.1/2025, o placeném stání motorových vozidel na místních komunikacích na území města </t>
  </si>
  <si>
    <t>2025-05-02</t>
  </si>
  <si>
    <t>zrušovací</t>
  </si>
  <si>
    <t>ústavní zákon č. 1/1993 Sb., Ústava České republiky - čl. 79 odst. 3 - zrušovací nařízení</t>
  </si>
  <si>
    <t>1/2025: Nařízení statutárního města Jablonec nad Nisou o placeném stání motorových vozidel na místních komunikacích na území města Jablonec nad Nisou</t>
  </si>
  <si>
    <t>1511321240</t>
  </si>
  <si>
    <t>1/2025</t>
  </si>
  <si>
    <t>2025-04-05; 2025-05-01</t>
  </si>
  <si>
    <t>2/2017: Nařízení statutárního města Jablonec nad Nisou o placeném stání motorových vozidel na místních komunikacích na území města Jablonec nad Nisou</t>
  </si>
  <si>
    <t xml:space="preserve">2/2025: Nařízení statutárního města Jablonec nad Nisou Jablonec nad Nisou, kterým se ruší nařízení města č.1/2025, o placeném stání motorových vozidel na místních komunikacích na území města ; 2/2025: Nařízení statutárního města Jablonec nad Nisou Jablonec nad Nisou, kterým se ruší nařízení města č.1/2025, o placeném stání motorových vozidel na místních komunikacích na území města </t>
  </si>
  <si>
    <t>1498067484</t>
  </si>
  <si>
    <t>17/2006</t>
  </si>
  <si>
    <t>VÝMAZ</t>
  </si>
  <si>
    <t>-</t>
  </si>
  <si>
    <t>1457152107</t>
  </si>
  <si>
    <t>15/2006</t>
  </si>
  <si>
    <t>1457151884</t>
  </si>
  <si>
    <t>14/2006</t>
  </si>
  <si>
    <t>1457152027</t>
  </si>
  <si>
    <t>12/2006</t>
  </si>
  <si>
    <t>1457147277</t>
  </si>
  <si>
    <t>11/2006</t>
  </si>
  <si>
    <t>1457133098</t>
  </si>
  <si>
    <t>5/2006</t>
  </si>
  <si>
    <t>1457133034</t>
  </si>
  <si>
    <t>8/2005</t>
  </si>
  <si>
    <t>1457133031</t>
  </si>
  <si>
    <t>6/2005</t>
  </si>
  <si>
    <t>1457133092</t>
  </si>
  <si>
    <t>1/2005</t>
  </si>
  <si>
    <t>1457124086</t>
  </si>
  <si>
    <t>10/2004</t>
  </si>
  <si>
    <t>1456200358</t>
  </si>
  <si>
    <t>4/2004</t>
  </si>
  <si>
    <t>1456200342</t>
  </si>
  <si>
    <t>3/2004</t>
  </si>
  <si>
    <t>1456200356</t>
  </si>
  <si>
    <t>2/2004</t>
  </si>
  <si>
    <t>1456200412</t>
  </si>
  <si>
    <t>1/2004</t>
  </si>
  <si>
    <t>1455450604</t>
  </si>
  <si>
    <t>7/2003</t>
  </si>
  <si>
    <t>1455408809</t>
  </si>
  <si>
    <t>5/2002</t>
  </si>
  <si>
    <t>1454717567</t>
  </si>
  <si>
    <t>9/2021</t>
  </si>
  <si>
    <t>Obecně závazná vyhláška statutárního města Jablonec nad Nisou  č. 9/2021, o regulaci hlučných činností</t>
  </si>
  <si>
    <t>2021-11-17</t>
  </si>
  <si>
    <t>Dle přechodného ustanovení</t>
  </si>
  <si>
    <t>veřejný pořádek - hlučné činnosti</t>
  </si>
  <si>
    <t>zákon č. 128/2000 Sb., o obcích - § 10 písm. a) - hlučné činnosti</t>
  </si>
  <si>
    <t>1454492591</t>
  </si>
  <si>
    <t>4/2020</t>
  </si>
  <si>
    <t>Obecně závazná vyhláška statutárního města Jablonec nad Nisou č. 4/2020, o regulaci používání zábavní pyrotechniky a lampionů štěstí</t>
  </si>
  <si>
    <t>2020-12-09</t>
  </si>
  <si>
    <t>veřejný pořádek - pyrotechnika</t>
  </si>
  <si>
    <t>zákon č. 128/2000 Sb., o obcích - § 10 písm. a) - pyrotechnika</t>
  </si>
  <si>
    <t>8/2025: Obecně závazná vyhláška statutárního města Jablonec nad Nisou o regulaci zacházení s pyrotechnickými výrobky a s lampiony štěstí; 8/2025: Obecně závazná vyhláška statutárního města Jablonec nad Nisou o regulaci zacházení s pyrotechnickými výrobky a s lampiony štěstí</t>
  </si>
  <si>
    <t>1454480213</t>
  </si>
  <si>
    <t>5/2016</t>
  </si>
  <si>
    <t>Obecně závazná vyhláška statutárního města Jablonec nad Nisou o školských obvodech mateřských škol zřízených statutárním městem Jablonec nad Nisou</t>
  </si>
  <si>
    <t>2017-09-01</t>
  </si>
  <si>
    <t>školské obvody - mateřské školy</t>
  </si>
  <si>
    <t>zákon č. 561/2004 Sb., školský zákon - § 179 odst. 3 a § 178 odst. 2 písm. b)</t>
  </si>
  <si>
    <t>1454474445</t>
  </si>
  <si>
    <t>6/2017</t>
  </si>
  <si>
    <t xml:space="preserve">Obecně závazná vyhláška města Jablonec nad Nisou č. 6/2017, kterou se mění obecně závazná vyhláška statutárního města Jablonec nad Nisou č. 1/2014, kterou se upravují pravidla pro pohyb psů a jiných zvířat v zájmovém chovu na veřejném prostranství a vymezují prostory pro volné pobíhání psů a jiných zvířat v zájmovém chovu </t>
  </si>
  <si>
    <t>2017-10-12</t>
  </si>
  <si>
    <t>pohyb psů</t>
  </si>
  <si>
    <t>zákon č. 246/1992 Sb., na ochranu zvířat proti týrání - § 24 odst. 2</t>
  </si>
  <si>
    <t>1/2014: Obecně závazná vyhláška Statutárního města Jablonec nad Nisou, kterou se upravují pravidla pro pohyb psů a jiných zvířat v zájmovém chovu na veřejném prostranství a vymezují prostory pro volné pobíhání psů a jiných zvířat v zájmovém chovu</t>
  </si>
  <si>
    <t>6/2025: Obecně závazná vyhláška statutárního města Jablonec nad Nisou, kterou se upravují pravidla pro pohyb psů a jiných zvířat v zájmovém chovu na veřejném prostranství a vymezují prostory pro volné pobíhání psů a jiných zvířat v zájmovém chovu (o pohybu psů a jiných zvířat na veřejném prostranství); 6/2025: Obecně závazná vyhláška statutárního města Jablonec nad Nisou, kterou se upravují pravidla pro pohyb psů a jiných zvířat v zájmovém chovu na veřejném prostranství a vymezují prostory pro volné pobíhání psů a jiných zvířat v zájmovém chovu (o pohybu psů a jiných zvířat na veřejném prostranství)</t>
  </si>
  <si>
    <t>1454412155</t>
  </si>
  <si>
    <t>1/2014</t>
  </si>
  <si>
    <t>Obecně závazná vyhláška Statutárního města Jablonec nad Nisou, kterou se upravují pravidla pro pohyb psů a jiných zvířat v zájmovém chovu na veřejném prostranství a vymezují prostory pro volné pobíhání psů a jiných zvířat v zájmovém chovu</t>
  </si>
  <si>
    <t>2014-05-14</t>
  </si>
  <si>
    <t>pohyb psů; veřejný pořádek - jiné; veřejný pořádek - chov a pohyb zvířat</t>
  </si>
  <si>
    <t>zákon č. 246/1992 Sb., na ochranu zvířat proti týrání - § 24 odst. 2; zákon č. 128/2000 Sb., o obcích - § 10 písm. c) - jiné; zákon č. 128/2000 Sb., o obcích - § 10 písm. a)  - chov a pohyb zvířat</t>
  </si>
  <si>
    <t xml:space="preserve">6/2017: Obecně závazná vyhláška města Jablonec nad Nisou č. 6/2017, kterou se mění obecně závazná vyhláška statutárního města Jablonec nad Nisou č. 1/2014, kterou se upravují pravidla pro pohyb psů a jiných zvířat v zájmovém chovu na veřejném prostranství a vymezují prostory pro volné pobíhání psů a jiných zvířat v zájmovém chovu </t>
  </si>
  <si>
    <t>1454315382</t>
  </si>
  <si>
    <t>13/2024</t>
  </si>
  <si>
    <t>Obecně závazná vyhláška statutárního města Jablonec nad Nisou, o stanovení obecního systému odpadového hospodářství</t>
  </si>
  <si>
    <t>2025-01-01</t>
  </si>
  <si>
    <t>systém odpadového hospodářství</t>
  </si>
  <si>
    <t>zákon č. 541/2020 Sb., o odpadech - § 59 odst. 4</t>
  </si>
  <si>
    <t>6/2021: Obecně závazná vyhláška statutárního města Jablonec nad Nisou č. 6/2021 o stanovení obecního systému odpadového hospodářství; 2/2022: Obecně závazná vyhláška statutárního města Jablonec nad Nisou č. 2/2022, kterou se mění obecně závazná vyhláška statutárního města Jablonec nad Nisou č. 6/2021, o stanovení obecního systému odpadového hospodářství</t>
  </si>
  <si>
    <t>1452413336</t>
  </si>
  <si>
    <t>12/2024</t>
  </si>
  <si>
    <t>Nařízení statutárního města Jablonec nad Nisou, kterým se ruší Nařízení č. 4/2023, kterým se stanovuje tarif městské dopravy v Jablonci nad Nisou v rámci Integrovaného tarifu veřejné dopravy Libereckého kraje</t>
  </si>
  <si>
    <t>4/2023: Nařízení statutárního města Jablonec nad Nisou č. 4/2023, kterým se stanovuje tarif městské dopravy v Jablonci nad Nisou v rámci integrovaného tarifu veřejné dopravy Libereckého kraje; 9/2023: Nařízení statutárního města Jablonec nad Nisou č. 9/2023, kterým se mění Nařízení statutárního města Jablonec nad Nisou č. 4/2023, kterým se stanovuje Tarif městské hromadné dopravy v Jablonci nad Nisou v rámci integrovaného tarifu veřejné dopravy v Libereckého kraje, ve znění pozdějších předpisů</t>
  </si>
  <si>
    <t>1452347229</t>
  </si>
  <si>
    <t>3/2013</t>
  </si>
  <si>
    <t xml:space="preserve">Obecně závazná vyhláška statutárního města Jablonec nad Nisou č. 3/2013, požární řád statutárního města Jablonec nad Nisou </t>
  </si>
  <si>
    <t>2013-12-01</t>
  </si>
  <si>
    <t>požární ochrana - požární řád</t>
  </si>
  <si>
    <t>zákon č. 133/1985 Sb., o požární ochraně - § 29 odst. 1 písm. o) bod 1</t>
  </si>
  <si>
    <t>1451880206</t>
  </si>
  <si>
    <t>10/2012</t>
  </si>
  <si>
    <t>Obecně závazná vyhláška statutárního města Jablonec nad Nisou o stanovení koeficientů pro výpočet daně z nemovitostí</t>
  </si>
  <si>
    <t>2014-01-01</t>
  </si>
  <si>
    <t>daň z nemovitých věcí - koeficient u staveb a jednotek; daň z nemovitých věcí - koeficient u pozemků</t>
  </si>
  <si>
    <t>zákon č. 338/1992 Sb., o dani z nemovitých věcí - § 11 odst. 3 písm. a)  ; zákon č. 338/1992 Sb., o dani z nemovitých věcí - § 6 odst. 4 písm. b)</t>
  </si>
  <si>
    <t>8/2024: Obecně závazná vyhláška statutárního města Jablonec nad Nisou č. 8/2024 o stanovení místního koeficientu pro obec</t>
  </si>
  <si>
    <t>1451880255</t>
  </si>
  <si>
    <t>5/2004</t>
  </si>
  <si>
    <t>Obecně závazná vyhláška města Jablonce nad Nisou k uskutečnění územní energetické koncepce města Jablonce nad Nisou</t>
  </si>
  <si>
    <t>2004-06-10</t>
  </si>
  <si>
    <t>jiná</t>
  </si>
  <si>
    <t xml:space="preserve">ústavní zákon č. 1/1993 Sb., Ústava České republiky - čl. 104 odst. 3 </t>
  </si>
  <si>
    <t>1451880308</t>
  </si>
  <si>
    <t>6/2006</t>
  </si>
  <si>
    <t>Obecně závazná vyhláška města Jablonce nad Nisou, kterou se mění a doplňuje obecně závazná vyhláška města Jablonce nad Nisou č. 2/1996, o městské policii</t>
  </si>
  <si>
    <t>2006-05-06</t>
  </si>
  <si>
    <t>obecní policie</t>
  </si>
  <si>
    <t xml:space="preserve">zákon č. 553/1991 Sb., o obecní policii - § 1 odst. 1 </t>
  </si>
  <si>
    <t>2/1996: Obecně závazná vyhláška města Jablonce nad Nisou o Městské policii</t>
  </si>
  <si>
    <t>1451856592</t>
  </si>
  <si>
    <t>2/1996</t>
  </si>
  <si>
    <t>Obecně závazná vyhláška města Jablonce nad Nisou o Městské policii</t>
  </si>
  <si>
    <t>1996-09-17</t>
  </si>
  <si>
    <t>6/2006: Obecně závazná vyhláška města Jablonce nad Nisou, kterou se mění a doplňuje obecně závazná vyhláška města Jablonce nad Nisou č. 2/1996, o městské policii</t>
  </si>
  <si>
    <t>1451425376</t>
  </si>
  <si>
    <t>11/2024</t>
  </si>
  <si>
    <t>Obecně závazná vyhláška statutárního města Jablonec nad Nisou, kterou se mění a doplňuje obecně závazná vyhláška statutárního města Jablonec nad Nisou č. 4/2018, ve znění pozdějších předpisů, k zajištění udržování čistoty ulic a jiných veřejných prostranství k ochraně životního prostředí, zeleně v zástavbě a ostatní veřejné zeleně</t>
  </si>
  <si>
    <t>2024-10-15</t>
  </si>
  <si>
    <t>veřejný pořádek - údržba a ochrana veřejné zeleně</t>
  </si>
  <si>
    <t>zákon č. 128/2000 Sb., o obcích - § 10 písm. c) - údržba a ochrana veřejné zeleně</t>
  </si>
  <si>
    <t>4/2018: Obecně závazná vyhláška statutárního města Jablonec nad Nisou č. 4/2018 k zajištění udržování čistoty ulic a jiných veřejných prostranství k ochraně životního prostředí, zeleně v zástavbě a ostatní veřejné zeleně</t>
  </si>
  <si>
    <t>1418709134</t>
  </si>
  <si>
    <t>7/2021</t>
  </si>
  <si>
    <t>Obecně závazná vyhláška statutárního města Jablonec nad Nisou č. 7/2021, kterou se mění obecně závazná vyhláška statutárního města Jablonec nad Nisou č. 4/2018, k zajištění udržování čistoty ulic a jiných veřejných prostranství k ochraně životního prostředí, zeleně v zástavbě a ostatní veřejné zeleně</t>
  </si>
  <si>
    <t>2021-10-09</t>
  </si>
  <si>
    <t>11/2024: Obecně závazná vyhláška statutárního města Jablonec nad Nisou, kterou se mění a doplňuje obecně závazná vyhláška statutárního města Jablonec nad Nisou č. 4/2018, ve znění pozdějších předpisů, k zajištění udržování čistoty ulic a jiných veřejných prostranství k ochraně životního prostředí, zeleně v zástavbě a ostatní veřejné zeleně</t>
  </si>
  <si>
    <t>1418692031</t>
  </si>
  <si>
    <t>4/2018</t>
  </si>
  <si>
    <t>Obecně závazná vyhláška statutárního města Jablonec nad Nisou č. 4/2018 k zajištění udržování čistoty ulic a jiných veřejných prostranství k ochraně životního prostředí, zeleně v zástavbě a ostatní veřejné zeleně</t>
  </si>
  <si>
    <t>2018-10-12</t>
  </si>
  <si>
    <t>7/2021: Obecně závazná vyhláška statutárního města Jablonec nad Nisou č. 7/2021, kterou se mění obecně závazná vyhláška statutárního města Jablonec nad Nisou č. 4/2018, k zajištění udržování čistoty ulic a jiných veřejných prostranství k ochraně životního prostředí, zeleně v zástavbě a ostatní veřejné zeleně; 11/2024: Obecně závazná vyhláška statutárního města Jablonec nad Nisou, kterou se mění a doplňuje obecně závazná vyhláška statutárního města Jablonec nad Nisou č. 4/2018, ve znění pozdějších předpisů, k zajištění udržování čistoty ulic a jiných veřejných prostranství k ochraně životního prostředí, zeleně v zástavbě a ostatní veřejné zeleně; 11/2024: Obecně závazná vyhláška statutárního města Jablonec nad Nisou, kterou se mění a doplňuje obecně závazná vyhláška statutárního města Jablonec nad Nisou č. 4/2018, ve znění pozdějších předpisů, k zajištění udržování čistoty ulic a jiných veřejných prostranství k ochraně životního prostředí, zeleně v zástavbě a ostatní veřejné zeleně</t>
  </si>
  <si>
    <t>1418646577</t>
  </si>
  <si>
    <t>10/2024</t>
  </si>
  <si>
    <t>Obecně závazná vyhláška statutárního města Jablonec nad Nisou,  kterou se zakazuje žebrání za účelem zabezpečení místních záležitostí veřejného pořádku na vymezených veřejných prostranstvích</t>
  </si>
  <si>
    <t>2024-10-12</t>
  </si>
  <si>
    <t>veřejný pořádek - žebrání</t>
  </si>
  <si>
    <t>zákon č. 128/2000 Sb., o obcích - § 10 písm. a) - žebrání</t>
  </si>
  <si>
    <t>5/2010: Obecně závazná vyhláška města Jablonce nad Nisou č. 5/2010, o zabezpečení místních záležitostí veřejného pořádku, kterou se vymezují veřejná prostranství, na nichž se zakazuje žebrání; 6/2024: Obecně závazná vyhláška statutárního města Jablonec nad Nisou č. 6/2024, kterou se mění a doplňuje obecně závazná vyhláška statutárního města Jablonec nad Nisou č. 5/2010 - zákaz žebrání na veřejném prostranství</t>
  </si>
  <si>
    <t>1417999047</t>
  </si>
  <si>
    <t>9/2024</t>
  </si>
  <si>
    <t>Obecně závazná vyhláška statutárního města Jablonec nad Nisou,  kterou se zakazuje konzumace alkoholických nápojů za účelem zabezpečení místních záležitostí veřejného pořádku na vymezených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</si>
  <si>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</si>
  <si>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</si>
  <si>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4/2010: Obecně závazná vyhláška města Jablonce nad Nisou č. 4/2010,  O ZÁKAZU KONZUMACE ALKOHOLICKÝCH NÁPOJŮ NA VEŘEJNÉM PROSTRANSTVÍ; 2/2016: Obecně závazná vyhláška statutárního města Jablonec nad Nisou  č. 2/2016, kterou se mění a doplňuje obecně závazná vyhláška statutárního města Jablonec nad Nisou č. 4/2010 o zákazu konzumace alkoholických nápojů na veřejném prostranství; 9/2017: Obecně závazná vyhláška  statutárního města Jablonec nad Nisou  č. 9/2017, kterou se mění příloha č. 1 obecně závazné vyhlášky města Jablonec nad Nisou č. 4/2010, o zákazu konzumace alkoholických nápojů na veřejném prostranství, ve znění pozdějších předpisů; 8/2021: Obecně závazná vyhláška statutárního města Jablonec nad Nisou  č. 8/2021,  kterou se mění příloha č. 1 obecně závazné vyhlášky města Jablonec nad Nisou č. 4/2010, o zákazu konzumace alkoholických nápojů na veřejném prostranství, ve znění pozdějších předpisů; 7/2022: Obecně závazná vyhláška statutárního města Jablonec nad Nisou  č. 7/2022, kterou se mění a doplňuje obecně závazná vyhláška statutárního města Jablonec nad Nisou č. 4/2010 o zákazu konzumace alkoholických nápojů na veřejném prostranství, ve znění pozdějších předpisů; 4/2024: Obecně závazná vyhláška statutárního města Jablonec nad Nisou č. 4/2024, kterou se mění a doplňuje obecně závazná vyhláška statutárního města Jablonec nad Nisou č. 4/2010 o zákazu konzumace alkoholických nápojů na veřejném prostranství, ve znění pozdějších předpisů</t>
  </si>
  <si>
    <t>1417975635</t>
  </si>
  <si>
    <t>Nařízení č. 7/2021, kterým se vyhlašuje záměr zadat zpracování lesních hospodářských osnov zařizovacího obvodu Jablonec nad Nisou</t>
  </si>
  <si>
    <t>2021-07-16</t>
  </si>
  <si>
    <t>lesní hospodářské osnovy</t>
  </si>
  <si>
    <t>zákon č. 289/1995 Sb., lesní zákon - § 25 odst. 2</t>
  </si>
  <si>
    <t>1405541030</t>
  </si>
  <si>
    <t>2/2017</t>
  </si>
  <si>
    <t>2017-12-30</t>
  </si>
  <si>
    <t>1/2025: Nařízení statutárního města Jablonec nad Nisou o placeném stání motorových vozidel na místních komunikacích na území města Jablonec nad Nisou; 1/2025: Nařízení statutárního města Jablonec nad Nisou o placeném stání motorových vozidel na místních komunikacích na území města Jablonec nad Nisou; 1/2025: Nařízení statutárního města Jablonec nad Nisou o placeném stání motorových vozidel na místních komunikacích na území města Jablonec nad Nisou</t>
  </si>
  <si>
    <t>1405478124</t>
  </si>
  <si>
    <t>2/2005</t>
  </si>
  <si>
    <t>Nařízení města Jablonce nad Nisou o vymezení úseků silnic a místních komunikací, na kterých se pro jejich malý dopravní význam nezajišťuje sjízdnost a schůdnost odstraňováním sněhu a náledí (nařízení o zimní údržbě komunikací)</t>
  </si>
  <si>
    <t>2005-11-11</t>
  </si>
  <si>
    <t>pozemní komunikace - vyznačení neudržovaných úseků</t>
  </si>
  <si>
    <t xml:space="preserve">zákon č. 13/1997 Sb., o pozemních komunikacích - § 27 odst. 5 </t>
  </si>
  <si>
    <t>1405445403</t>
  </si>
  <si>
    <t>Nařízení města Jablonce nad Nisou jímž se zakazuje spalování některých druhů paliv</t>
  </si>
  <si>
    <t>2004-06-30</t>
  </si>
  <si>
    <t xml:space="preserve">ústavní zákon č. 1/1993 Sb., Ústava České republiky - čl. 79 odst. 3 </t>
  </si>
  <si>
    <t>1405141434</t>
  </si>
  <si>
    <t>8/2024</t>
  </si>
  <si>
    <t>Obecně závazná vyhláška statutárního města Jablonec nad Nisou č. 8/2024 o stanovení místního koeficientu pro obec</t>
  </si>
  <si>
    <t>daň z nemovitých věcí - místní koeficient</t>
  </si>
  <si>
    <t>zákon č. 338/1992 Sb., o dani z nemovitých věcí - § 12 odst. 1 písm. a) bod 1</t>
  </si>
  <si>
    <t>10/2012: Obecně závazná vyhláška statutárního města Jablonec nad Nisou o stanovení koeficientů pro výpočet daně z nemovitostí</t>
  </si>
  <si>
    <t>1378550144</t>
  </si>
  <si>
    <t>7/2024</t>
  </si>
  <si>
    <t>Nařízení statutárního města Jablonec nad Nisou č. 7/2024, kterým se stanovují maximální ceny za nucené odtahy vozidel, včetně jejich střežení na určeném parkovišti</t>
  </si>
  <si>
    <t>2024-07-12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</si>
  <si>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</si>
  <si>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</si>
  <si>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</si>
  <si>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1378450612</t>
  </si>
  <si>
    <t>1/2019</t>
  </si>
  <si>
    <t>Obecně závazná vyhláška města Jablonec nad Nisou č. 1/2019, o regulaci provozování hazardních her na území města Jablonec nad Nisou</t>
  </si>
  <si>
    <t>2021-08-01</t>
  </si>
  <si>
    <t>hazardní hry</t>
  </si>
  <si>
    <t>zákon č. 186/2016 Sb., o hazardních hrách - § 12 odst. 1</t>
  </si>
  <si>
    <t>1377349450</t>
  </si>
  <si>
    <t>6/2024</t>
  </si>
  <si>
    <t>Obecně závazná vyhláška statutárního města Jablonec nad Nisou č. 6/2024, kterou se mění a doplňuje obecně závazná vyhláška statutárního města Jablonec nad Nisou č. 5/2010 - zákaz žebrání na veřejném prostranství</t>
  </si>
  <si>
    <t>2024-05-09</t>
  </si>
  <si>
    <t>5/2010: Obecně závazná vyhláška města Jablonce nad Nisou č. 5/2010, o zabezpečení místních záležitostí veřejného pořádku, kterou se vymezují veřejná prostranství, na nichž se zakazuje žebrání</t>
  </si>
  <si>
    <t>10/2024: Obecně závazná vyhláška statutárního města Jablonec nad Nisou,  kterou se zakazuje žebrání za účelem zabezpečení místních záležitostí veřejného pořádku na vymezených veřejných prostranstvích</t>
  </si>
  <si>
    <t>1348849760</t>
  </si>
  <si>
    <t>5/2010</t>
  </si>
  <si>
    <t>Obecně závazná vyhláška města Jablonce nad Nisou č. 5/2010, o zabezpečení místních záležitostí veřejného pořádku, kterou se vymezují veřejná prostranství, na nichž se zakazuje žebrání</t>
  </si>
  <si>
    <t>2010-11-01</t>
  </si>
  <si>
    <t>6/2024: Obecně závazná vyhláška statutárního města Jablonec nad Nisou č. 6/2024, kterou se mění a doplňuje obecně závazná vyhláška statutárního města Jablonec nad Nisou č. 5/2010 - zákaz žebrání na veřejném prostranství</t>
  </si>
  <si>
    <t>1348817640</t>
  </si>
  <si>
    <t>5/2024</t>
  </si>
  <si>
    <t>Obecně závazná vyhláška statutárního města Jablonec nad Nisou č. 5/2024, kterou se mění a doplňuje obecně závazná vyhláška statutárního města Jablonec nad Nisou č. 7/2016, o ochraně nočního klidu, ve znění pozdějších předpisů</t>
  </si>
  <si>
    <t>2024-05-08</t>
  </si>
  <si>
    <t>7/2016: Obecně závazná vyhláška statutárního města Jablonec nad Nisou č. 7/2016, o ochraně nočního klidu</t>
  </si>
  <si>
    <t>5/2025: Obecně závazná vyhláška statutárního města Jablonec nad Nisou o nočním klidu</t>
  </si>
  <si>
    <t>1347957797</t>
  </si>
  <si>
    <t>5/2021</t>
  </si>
  <si>
    <t>Obecně závazná vyhláška statutárního města Jablonec nad Nisou č. 5/2021, kterou se mění a doplňuje obecně závazná vyhláška statutárního města Jablonec nad Nisou č. 7/2016, o ochraně nočního klidu, ve znění pozdějších předpisů</t>
  </si>
  <si>
    <t>2021-07-09</t>
  </si>
  <si>
    <t>5/2024: Obecně závazná vyhláška statutárního města Jablonec nad Nisou č. 5/2024, kterou se mění a doplňuje obecně závazná vyhláška statutárního města Jablonec nad Nisou č. 7/2016, o ochraně nočního klidu, ve znění pozdějších předpisů</t>
  </si>
  <si>
    <t>1347917394</t>
  </si>
  <si>
    <t>3/2018</t>
  </si>
  <si>
    <t>Obecně závazná vyhláška statutárního města Jablonec nad Nisou č. 3/2018, kterou se mění obecně závazná vyhláška statutárního města Jablonec nad Nisou č. 7/2016, o ochraně nočního klidu, ve znění pozdějších předpisů</t>
  </si>
  <si>
    <t>1347915288</t>
  </si>
  <si>
    <t>2/2018</t>
  </si>
  <si>
    <t>Obecně závazná vyhláška statutárního města Jablonec nad Nisou č. 2/2018, kterou se mění a doplňuje obecně závazná vyhláška statutárního města Jablonec nad Nisou č. 7/2016, o ochraně nočního klidu, ve znění pozdějších předpisů</t>
  </si>
  <si>
    <t>2018-06-05</t>
  </si>
  <si>
    <t>1347914353</t>
  </si>
  <si>
    <t>7/2017</t>
  </si>
  <si>
    <t>Obecně závazná vyhláška statutárního města Jablonec nad Nisou č. 7/2017, kterou se mění a doplňuje obecně závazná vyhláška statutárního města Jablonec nad Nisou č. 7/2016, o ochraně nočního klidu, ve znění pozdějších předpisů</t>
  </si>
  <si>
    <t>1347891168</t>
  </si>
  <si>
    <t>5/2017</t>
  </si>
  <si>
    <t>Obecně závazná vyhláška statutárního města Jablonec nad Nisou č. 5/2017, kterou se mění a doplňuje obecně závazná vyhláška statutárního města Jablonec nad Nisou č. 7/2016, o ochraně nočního klidu</t>
  </si>
  <si>
    <t>2017-06-06</t>
  </si>
  <si>
    <t>1347885479</t>
  </si>
  <si>
    <t>7/2016</t>
  </si>
  <si>
    <t>Obecně závazná vyhláška statutárního města Jablonec nad Nisou č. 7/2016, o ochraně nočního klidu</t>
  </si>
  <si>
    <t>2016-12-13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</si>
  <si>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</si>
  <si>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</si>
  <si>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5/2017: Obecně závazná vyhláška statutárního města Jablonec nad Nisou č. 5/2017, kterou se mění a doplňuje obecně závazná vyhláška statutárního města Jablonec nad Nisou č. 7/2016, o ochraně nočního klidu; 7/2017: Obecně závazná vyhláška statutárního města Jablonec nad Nisou č. 7/2017, kterou se mění a doplňuje obecně závazná vyhláška statutárního města Jablonec nad Nisou č. 7/2016, o ochraně nočního klidu, ve znění pozdějších předpisů; 2/2018: Obecně závazná vyhláška statutárního města Jablonec nad Nisou č. 2/2018, kterou se mění a doplňuje obecně závazná vyhláška statutárního města Jablonec nad Nisou č. 7/2016, o ochraně nočního klidu, ve znění pozdějších předpisů; 3/2018: Obecně závazná vyhláška statutárního města Jablonec nad Nisou č. 3/2018, kterou se mění obecně závazná vyhláška statutárního města Jablonec nad Nisou č. 7/2016, o ochraně nočního klidu, ve znění pozdějších předpisů; 5/2021: Obecně závazná vyhláška statutárního města Jablonec nad Nisou č. 5/2021, kterou se mění a doplňuje obecně závazná vyhláška statutárního města Jablonec nad Nisou č. 7/2016, o ochraně nočního klidu, ve znění pozdějších předpisů; 5/2024: Obecně závazná vyhláška statutárního města Jablonec nad Nisou č. 5/2024, kterou se mění a doplňuje obecně závazná vyhláška statutárního města Jablonec nad Nisou č. 7/2016, o ochraně nočního klidu, ve znění pozdějších předpisů; 5/2024: Obecně závazná vyhláška statutárního města Jablonec nad Nisou č. 5/2024, kterou se mění a doplňuje obecně závazná vyhláška statutárního města Jablonec nad Nisou č. 7/2016, o ochraně nočního klidu, ve znění pozdějších předpisů</t>
  </si>
  <si>
    <t>1347478495</t>
  </si>
  <si>
    <t>4/2024</t>
  </si>
  <si>
    <t>Obecně závazná vyhláška statutárního města Jablonec nad Nisou č. 4/2024, kterou se mění a doplňuje obecně závazná vyhláška statutárního města Jablonec nad Nisou č. 4/2010 o zákazu konzumace alkoholických nápojů na veřejném prostranství, ve znění pozdějších předpisů</t>
  </si>
  <si>
    <t>2024-05-04</t>
  </si>
  <si>
    <t>veřejný pořádek - konzumace alkoholu</t>
  </si>
  <si>
    <t>zákon č. 128/2000 Sb., o obcích - § 10 písm. a) - konzumace alkoholu</t>
  </si>
  <si>
    <t>4/2010: Obecně závazná vyhláška města Jablonce nad Nisou č. 4/2010,  O ZÁKAZU KONZUMACE ALKOHOLICKÝCH NÁPOJŮ NA VEŘEJNÉM PROSTRANSTVÍ</t>
  </si>
  <si>
    <t>9/2024: Obecně závazná vyhláška statutárního města Jablonec nad Nisou,  kterou se zakazuje konzumace alkoholických nápojů za účelem zabezpečení místních záležitostí veřejného pořádku na vymezených veřejných prostranstvích; 9/2024: Obecně závazná vyhláška statutárního města Jablonec nad Nisou,  kterou se zakazuje konzumace alkoholických nápojů za účelem zabezpečení místních záležitostí veřejného pořádku na vymezených veřejných prostranstvích</t>
  </si>
  <si>
    <t>1346393755</t>
  </si>
  <si>
    <t>3/2024</t>
  </si>
  <si>
    <t>Obecně závazná vyhláška statutárního města Jablonec nad Nisou č. 3/2024, kterou se mění obecně závazná vyhláška statutárního města Jablonec nad Nisou č. 7/2023,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</si>
  <si>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</si>
  <si>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</si>
  <si>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7/2023: Obecně závazná vyhláška statutárního města Jablonec nad Nisou č. 7/2023 o místním poplatku za užívání veřejného prostranství</t>
  </si>
  <si>
    <t>1346281428</t>
  </si>
  <si>
    <t>2/2024</t>
  </si>
  <si>
    <t>Obecně závazná vyhláška statutárního města Jablonec nad Nisou č. 2/2024 o školských obvodech základních škol zřízených statutárním městem Jablonec nad Nisou</t>
  </si>
  <si>
    <t>2024-03-15</t>
  </si>
  <si>
    <t>školské obvody - základní školy</t>
  </si>
  <si>
    <t>zákon č. 561/2004 Sb., školský zákon - § 178 odst. 2 písm. b)</t>
  </si>
  <si>
    <t>1322489261</t>
  </si>
  <si>
    <t>1/2024</t>
  </si>
  <si>
    <t>Nařízení statutárního města Jablonec nad Nisou č. 1/2024, kterým se mění nařízení č. 3/2009 města Jablonec nad Nisou, kterým se vydává „tržní řád“, ve znění pozdějších předpisů</t>
  </si>
  <si>
    <t>2024-02-21</t>
  </si>
  <si>
    <t>regulace prodeje zboží a nabízení služeb - tržní řád</t>
  </si>
  <si>
    <t xml:space="preserve">zákon č. 455/1991 Sb., živnostenský zákon - § 18 odst. 1 </t>
  </si>
  <si>
    <t>3/2009: Nařízení města Jablonce nad Nisou č. 3/2009 - TRŽNÍ ŘÁD</t>
  </si>
  <si>
    <t>1310976317</t>
  </si>
  <si>
    <t>9/2023</t>
  </si>
  <si>
    <t>Nařízení statutárního města Jablonec nad Nisou č. 9/2023, kterým se mění Nařízení statutárního města Jablonec nad Nisou č. 4/2023, kterým se stanovuje Tarif městské hromadné dopravy v Jablonci nad Nisou v rámci integrovaného tarifu veřejné dopravy v Libereckého kraje, ve znění pozdějších předpisů</t>
  </si>
  <si>
    <t>2024-01-01</t>
  </si>
  <si>
    <t>4/2023: Nařízení statutárního města Jablonec nad Nisou č. 4/2023, kterým se stanovuje tarif městské dopravy v Jablonci nad Nisou v rámci integrovaného tarifu veřejné dopravy Libereckého kraje</t>
  </si>
  <si>
    <t>12/2024: Nařízení statutárního města Jablonec nad Nisou, kterým se ruší Nařízení č. 4/2023, kterým se stanovuje tarif městské dopravy v Jablonci nad Nisou v rámci Integrovaného tarifu veřejné dopravy Libereckého kraje</t>
  </si>
  <si>
    <t>1284604536</t>
  </si>
  <si>
    <t>8/2023</t>
  </si>
  <si>
    <t>Obecně závazná vyhláška statutárního města Jablonec nad Nisou č. 8/2023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</si>
  <si>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</si>
  <si>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</si>
  <si>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1279241121</t>
  </si>
  <si>
    <t>7/2023</t>
  </si>
  <si>
    <t>Obecně závazná vyhláška statutárního města Jablonec nad Nisou č. 7/2023 o místním poplatku za užívání veřejného prostranství</t>
  </si>
  <si>
    <t>1/2023: OBECNĚ ZÁVAZNÁ VYHLÁŠKA  STATUTÁRNÍHO MĚSTA JABLONEC NAD NISOU  č. 1/2023  o místním poplatku za užívání veřejného prostranství</t>
  </si>
  <si>
    <t>3/2024: Obecně závazná vyhláška statutárního města Jablonec nad Nisou č. 3/2024, kterou se mění obecně závazná vyhláška statutárního města Jablonec nad Nisou č. 7/2023, o místním poplatku za užívání veřejného prostranství</t>
  </si>
  <si>
    <t>1279241213</t>
  </si>
  <si>
    <t>5/2023</t>
  </si>
  <si>
    <t>Obecně závazná vyhláška statutárního města Jablonec nad Nisou č. 5/2023 o místním poplatku ze psů</t>
  </si>
  <si>
    <t>7/2025: Obecně závazná vyhláška statutárního města Jablonec nad Nisou o místním poplatku ze psů</t>
  </si>
  <si>
    <t>1279223376</t>
  </si>
  <si>
    <t>6/2023</t>
  </si>
  <si>
    <t>Obecně závazná vyhláška statutárního města Jablonec nad Nisou č. 6/2023 o místním poplatku z pobytu</t>
  </si>
  <si>
    <t>místní poplatek z pobytu</t>
  </si>
  <si>
    <t>zákon č. 565/1990 Sb., o místních poplatcích - § 14 - z pobytu</t>
  </si>
  <si>
    <t>1279223509</t>
  </si>
  <si>
    <t>4/2023</t>
  </si>
  <si>
    <t>Nařízení statutárního města Jablonec nad Nisou č. 4/2023, kterým se stanovuje tarif městské dopravy v Jablonci nad Nisou v rámci integrovaného tarifu veřejné dopravy Libereckého kraje</t>
  </si>
  <si>
    <t>1/2018: Nařízení statutárního města Jablonec nad Nisou č. 1/2018, kterým se stanovuje  Tarif městské dopravy v Jablonci nad Nisou v rámci Integrovaného tarifu veřejné dopravy Libereckého kraje</t>
  </si>
  <si>
    <t>9/2023: Nařízení statutárního města Jablonec nad Nisou č. 9/2023, kterým se mění Nařízení statutárního města Jablonec nad Nisou č. 4/2023, kterým se stanovuje Tarif městské hromadné dopravy v Jablonci nad Nisou v rámci integrovaného tarifu veřejné dopravy v Libereckého kraje, ve znění pozdějších předpisů</t>
  </si>
  <si>
    <t>1269190447</t>
  </si>
  <si>
    <t>3/2023</t>
  </si>
  <si>
    <t>Nařízení statutárního města Jablonec nad Nisou č. 3/2023, kterým se mění nařízení statuárního města Jablonec nad Nisou č. 1/2018, kterým se stanovuje tarif městské dopravy v Jablonci nad Nisou v rámci integrovaného tarifu veřejné dopravy Libereckého kraje, ve znění pozdějších předpisů</t>
  </si>
  <si>
    <t>2023-09-05</t>
  </si>
  <si>
    <t>1231263174</t>
  </si>
  <si>
    <t>2/2023</t>
  </si>
  <si>
    <t>Nařízení statutárního města Jablonec nad Nisou č. 2/2023, kterým se mění nařízení statuárního města Jablonec nad Nisou č. 1/2018, kterým se stanovuje tarif městské dopravy v Jablonci nad Nisou v rámci integrovaného tarifu veřejné dopravy Libereckého kraje, ve znění pozdějších předpisů</t>
  </si>
  <si>
    <t>2023-07-01</t>
  </si>
  <si>
    <t>1198916260</t>
  </si>
  <si>
    <t>1/2023</t>
  </si>
  <si>
    <t>OBECNĚ ZÁVAZNÁ VYHLÁŠKA  STATUTÁRNÍHO MĚSTA JABLONEC NAD NISOU  č. 1/2023  o místním poplatku za užívání veřejného prostranství</t>
  </si>
  <si>
    <t>2023-05-01</t>
  </si>
  <si>
    <t>1165291465</t>
  </si>
  <si>
    <t>8/2022</t>
  </si>
  <si>
    <t>Nařízení č. 8/2022, kterým se mění nařízení statuárního města  Jablonec nad Nisou č. 1/2018, kterým se stanovuje Tarif městské dopravy v Jablonci nad Nisou v rámci Integrovaného tarifu veřejné dopravy Libereckého kraje, ve znění pozdějších předpisů</t>
  </si>
  <si>
    <t>2022-07-12</t>
  </si>
  <si>
    <t>1054891050</t>
  </si>
  <si>
    <t>7/2022</t>
  </si>
  <si>
    <t>Obecně závazná vyhláška statutárního města Jablonec nad Nisou  č. 7/2022, kterou se mění a doplňuje obecně závazná vyhláška statutárního města Jablonec nad Nisou č. 4/2010 o zákazu konzumace alkoholických nápojů na veřejném prostranství, ve znění pozdějších předpisů</t>
  </si>
  <si>
    <t>2022-07-09</t>
  </si>
  <si>
    <t>1054286670</t>
  </si>
  <si>
    <t>8/2021</t>
  </si>
  <si>
    <t>Obecně závazná vyhláška statutárního města Jablonec nad Nisou  č. 8/2021,  kterou se mění příloha č. 1 obecně závazné vyhlášky města Jablonec nad Nisou č. 4/2010, o zákazu konzumace alkoholických nápojů na veřejném prostranství, ve znění pozdějších předpisů</t>
  </si>
  <si>
    <t>1054231801</t>
  </si>
  <si>
    <t>9/2017</t>
  </si>
  <si>
    <t>Obecně závazná vyhláška  statutárního města Jablonec nad Nisou  č. 9/2017, kterou se mění příloha č. 1 obecně závazné vyhlášky města Jablonec nad Nisou č. 4/2010, o zákazu konzumace alkoholických nápojů na veřejném prostranství, ve znění pozdějších předpisů</t>
  </si>
  <si>
    <t>2017-12-05</t>
  </si>
  <si>
    <t>1054203478</t>
  </si>
  <si>
    <t>2/2016</t>
  </si>
  <si>
    <t>Obecně závazná vyhláška statutárního města Jablonec nad Nisou  č. 2/2016, kterou se mění a doplňuje obecně závazná vyhláška statutárního města Jablonec nad Nisou č. 4/2010 o zákazu konzumace alkoholických nápojů na veřejném prostranství</t>
  </si>
  <si>
    <t>2016-05-13</t>
  </si>
  <si>
    <t>1054200821</t>
  </si>
  <si>
    <t>4/2010</t>
  </si>
  <si>
    <t>Obecně závazná vyhláška města Jablonce nad Nisou č. 4/2010,  O ZÁKAZU KONZUMACE ALKOHOLICKÝCH NÁPOJŮ NA VEŘEJNÉM PROSTRANSTVÍ</t>
  </si>
  <si>
    <t>2/2016: Obecně závazná vyhláška statutárního města Jablonec nad Nisou  č. 2/2016, kterou se mění a doplňuje obecně závazná vyhláška statutárního města Jablonec nad Nisou č. 4/2010 o zákazu konzumace alkoholických nápojů na veřejném prostranství; 9/2017: Obecně závazná vyhláška  statutárního města Jablonec nad Nisou  č. 9/2017, kterou se mění příloha č. 1 obecně závazné vyhlášky města Jablonec nad Nisou č. 4/2010, o zákazu konzumace alkoholických nápojů na veřejném prostranství, ve znění pozdějších předpisů; 8/2021: Obecně závazná vyhláška statutárního města Jablonec nad Nisou  č. 8/2021,  kterou se mění příloha č. 1 obecně závazné vyhlášky města Jablonec nad Nisou č. 4/2010, o zákazu konzumace alkoholických nápojů na veřejném prostranství, ve znění pozdějších předpisů; 7/2022: Obecně závazná vyhláška statutárního města Jablonec nad Nisou  č. 7/2022, kterou se mění a doplňuje obecně závazná vyhláška statutárního města Jablonec nad Nisou č. 4/2010 o zákazu konzumace alkoholických nápojů na veřejném prostranství, ve znění pozdějších předpisů; 4/2024: Obecně závazná vyhláška statutárního města Jablonec nad Nisou č. 4/2024, kterou se mění a doplňuje obecně závazná vyhláška statutárního města Jablonec nad Nisou č. 4/2010 o zákazu konzumace alkoholických nápojů na veřejném prostranství, ve znění pozdějších předpisů</t>
  </si>
  <si>
    <t>1054150284</t>
  </si>
  <si>
    <t>6/2022</t>
  </si>
  <si>
    <t>Nařízení Statutárního města Jablonec nad Nisou č. 6/2022, kterým se zakazují některé formy prodeje zboží a poskytování služeb v energetických odvětvích</t>
  </si>
  <si>
    <t>2022-06-29</t>
  </si>
  <si>
    <t>regulace prodeje zboží nebo poskytování služeb v energetických odvětvích</t>
  </si>
  <si>
    <t>zákon č. 458/2000 Sb., energetický zákon - § 11p</t>
  </si>
  <si>
    <t>1050123449</t>
  </si>
  <si>
    <t>5/2022</t>
  </si>
  <si>
    <t>Nařízení  Statutárního města Jablonec nad Nisou č. 5/2022, kterým se mění nařízení č. 3/2009 města Jablonec nad Nisou, kterým se vydává „Tržní řád“</t>
  </si>
  <si>
    <t>1050109082</t>
  </si>
  <si>
    <t>4/2022</t>
  </si>
  <si>
    <t>Nařízení  Statutárního města Jablonec nad Nisou č. 4/2022, kterým se mění nařízení č. 3/2009 města Jablonec nad Nisou, kterým se vydává „Tržní řád“</t>
  </si>
  <si>
    <t>2022-06-21</t>
  </si>
  <si>
    <t>1047183940</t>
  </si>
  <si>
    <t>Nařízení  Statutárního města Jablonec nad Nisou č. 2/2018, kterým se mění nařízení č. 3/2009 města Jablonec nad Nisou, tržní řád</t>
  </si>
  <si>
    <t>2018-08-01</t>
  </si>
  <si>
    <t>1047181754</t>
  </si>
  <si>
    <t>3/2015</t>
  </si>
  <si>
    <t>Nařízení  Statutárního města Jablonec nad Nisou č. 3/2015, kterým se mění nařízení č. 3/2009 města Jablonec nad Nisou, tržní řád</t>
  </si>
  <si>
    <t>2015-11-18</t>
  </si>
  <si>
    <t>1047180917</t>
  </si>
  <si>
    <t>3/2009</t>
  </si>
  <si>
    <t>Nařízení města Jablonce nad Nisou č. 3/2009 - TRŽNÍ ŘÁD</t>
  </si>
  <si>
    <t>2009-12-22</t>
  </si>
  <si>
    <t>3/2015: Nařízení  Statutárního města Jablonec nad Nisou č. 3/2015, kterým se mění nařízení č. 3/2009 města Jablonec nad Nisou, tržní řád; 2/2018: Nařízení  Statutárního města Jablonec nad Nisou č. 2/2018, kterým se mění nařízení č. 3/2009 města Jablonec nad Nisou, tržní řád; 4/2022: Nařízení  Statutárního města Jablonec nad Nisou č. 4/2022, kterým se mění nařízení č. 3/2009 města Jablonec nad Nisou, kterým se vydává „Tržní řád“; 5/2022: Nařízení  Statutárního města Jablonec nad Nisou č. 5/2022, kterým se mění nařízení č. 3/2009 města Jablonec nad Nisou, kterým se vydává „Tržní řád“; 1/2024: Nařízení statutárního města Jablonec nad Nisou č. 1/2024, kterým se mění nařízení č. 3/2009 města Jablonec nad Nisou, kterým se vydává „tržní řád“, ve znění pozdějších předpisů</t>
  </si>
  <si>
    <t>1047138213</t>
  </si>
  <si>
    <t>3/2022</t>
  </si>
  <si>
    <t>Nařízení č. 3/2022, kterým se mění nařízení statuárního města Jablonec nad Nisou č. 1/2018, kterým se stanovuje Tarif městské dopravy v Jablonci nad Nisou v rámci Integrovaného tarifu veřejné dopravy Libereckého kraje, ve znění pozdějších předpisů</t>
  </si>
  <si>
    <t>2022-05-13</t>
  </si>
  <si>
    <t>1032272376</t>
  </si>
  <si>
    <t>2/2022</t>
  </si>
  <si>
    <t>Obecně závazná vyhláška statutárního města Jablonec nad Nisou č. 2/2022, kterou se mění obecně závazná vyhláška statutárního města Jablonec nad Nisou č. 6/2021, o stanovení obecního systému odpadového hospodářství</t>
  </si>
  <si>
    <t>2022-06-01</t>
  </si>
  <si>
    <t>6/2021: Obecně závazná vyhláška statutárního města Jablonec nad Nisou č. 6/2021 o stanovení obecního systému odpadového hospodářství</t>
  </si>
  <si>
    <t>13/2024: Obecně závazná vyhláška statutárního města Jablonec nad Nisou, o stanovení obecního systému odpadového hospodářství</t>
  </si>
  <si>
    <t>1021300379</t>
  </si>
  <si>
    <t>6/2021</t>
  </si>
  <si>
    <t>Obecně závazná vyhláška statutárního města Jablonec nad Nisou č. 6/2021 o stanovení obecního systému odpadového hospodářství</t>
  </si>
  <si>
    <t>2022-01-01</t>
  </si>
  <si>
    <t>2/2022: Obecně závazná vyhláška statutárního města Jablonec nad Nisou č. 2/2022, kterou se mění obecně závazná vyhláška statutárního města Jablonec nad Nisou č. 6/2021, o stanovení obecního systému odpadového hospodářství</t>
  </si>
  <si>
    <t>1020832380</t>
  </si>
  <si>
    <t>11/2021</t>
  </si>
  <si>
    <t>Nařízení č. 11/2021, kterým se mění nařízení statuárního města Jablonec nad Nisou č. 1/2018, kterým se stanovuje Tarif městské dopravy v Jablonci nad Nisou v rámci Integrovaného tarifu veřejné dopravy Libereckého kraje, ve znění pozdějších předpisů</t>
  </si>
  <si>
    <t>1014749805</t>
  </si>
  <si>
    <t>3/2019</t>
  </si>
  <si>
    <t>Nařízení statutárního města Jablonec nad Nisou č. 3/2019, kterým se mění nařízení statuárního města Jablonec nad Nisou č. 1/2018, kterým se stanovuje Tarif městské dopravy v Jablonci nad Nisou v rámci Integrovaného tarifu veřejné dopravy Libereckého kraje, ve znění pozdějších předpisů</t>
  </si>
  <si>
    <t>2019-11-01</t>
  </si>
  <si>
    <t>1014748367</t>
  </si>
  <si>
    <t>1/2021</t>
  </si>
  <si>
    <t>Nařízení statutárního města Jablonec nad Nisou č. 1/2021, kterým se mění nařízení statuárního města Jablonec nad Nisou č. 1/2018, kterým se stanovuje Tarif městské dopravy v Jablonci nad Nisou v rámci Integrovaného tarifu veřejné dopravy Libereckého kraje, ve znění pozdějších předpisů</t>
  </si>
  <si>
    <t>2021-02-08</t>
  </si>
  <si>
    <t>1014748459</t>
  </si>
  <si>
    <t>2/2019</t>
  </si>
  <si>
    <t>Nařízení statutárního města Jablonec nad Nisou č. 2/2019, kterým se mění nařízení statuárního města Jablonec nad Nisou č. 1/2018, kterým se stanovuje Tarif městské dopravy v Jablonci nad Nisou v rámci Integrovaného tarifu veřejné dopravy Libereckého kraje, ve znění pozdějších předpisů</t>
  </si>
  <si>
    <t>2019-05-25</t>
  </si>
  <si>
    <t>1014745702</t>
  </si>
  <si>
    <t>Nařízení statutárního města Jablonec nad Nisou č. 1/2019, kterým se mění nařízení statuárního města Jablonec nad Nisou č. 1/2018, kterým se stanovuje Tarif městské dopravy v Jablonci nad Nisou v rámci Integrovaného tarifu veřejné dopravy Libereckého kraje</t>
  </si>
  <si>
    <t>2019-02-23</t>
  </si>
  <si>
    <t>1014745110</t>
  </si>
  <si>
    <t>1/2022</t>
  </si>
  <si>
    <t>Nařízení č.1/2022, kterým se mění nařízení statuárního města Jablonec nad Nisou č. 1/2018, kterým se stanovuje Tarif městské dopravy v Jablonci nad Nisou v rámci Integrovaného tarifu veřejné dopravy Libereckého kraje, ve znění pozdějších předpisů</t>
  </si>
  <si>
    <t>2022-04-01</t>
  </si>
  <si>
    <t>1014243454</t>
  </si>
  <si>
    <t>1/2018</t>
  </si>
  <si>
    <t>Nařízení statutárního města Jablonec nad Nisou č. 1/2018, kterým se stanovuje  Tarif městské dopravy v Jablonci nad Nisou v rámci Integrovaného tarifu veřejné dopravy Libereckého kraje</t>
  </si>
  <si>
    <t>2018-09-01</t>
  </si>
  <si>
    <t>1/2019: Nařízení statutárního města Jablonec nad Nisou č. 1/2019, kterým se mění nařízení statuárního města Jablonec nad Nisou č. 1/2018, kterým se stanovuje Tarif městské dopravy v Jablonci nad Nisou v rámci Integrovaného tarifu veřejné dopravy Libereckého kraje; 1/2019: Nařízení statutárního města Jablonec nad Nisou č. 1/2019, kterým se mění nařízení statuárního města Jablonec nad Nisou č. 1/2018, kterým se stanovuje Tarif městské dopravy v Jablonci nad Nisou v rámci Integrovaného tarifu veřejné dopravy Libereckého kraje; 2/2019: Nařízení statutárního města Jablonec nad Nisou č. 2/2019, kterým se mění nařízení statuárního města Jablonec nad Nisou č. 1/2018, kterým se stanovuje Tarif městské dopravy v Jablonci nad Nisou v rámci Integrovaného tarifu veřejné dopravy Libereckého kraje, ve znění pozdějších předpisů; 2/2019: Nařízení statutárního města Jablonec nad Nisou č. 2/2019, kterým se mění nařízení statuárního města Jablonec nad Nisou č. 1/2018, kterým se stanovuje Tarif městské dopravy v Jablonci nad Nisou v rámci Integrovaného tarifu veřejné dopravy Libereckého kraje, ve znění pozdějších předpisů; 3/2019: Nařízení statutárního města Jablonec nad Nisou č. 3/2019, kterým se mění nařízení statuárního města Jablonec nad Nisou č. 1/2018, kterým se stanovuje Tarif městské dopravy v Jablonci nad Nisou v rámci Integrovaného tarifu veřejné dopravy Libereckého kraje, ve znění pozdějších předpisů; 3/2019: Nařízení statutárního města Jablonec nad Nisou č. 3/2019, kterým se mění nařízení statuárního města Jablonec nad Nisou č. 1/2018, kterým se stanovuje Tarif městské dopravy v Jablonci nad Nisou v rámci Integrovaného tarifu veřejné dopravy Libereckého kraje, ve znění pozdějších předpisů; 1/2021: Nařízení statutárního města Jablonec nad Nisou č. 1/2021, kterým se mění nařízení statuárního města Jablonec nad Nisou č. 1/2018, kterým se stanovuje Tarif městské dopravy v Jablonci nad Nisou v rámci Integrovaného tarifu veřejné dopravy Libereckého kraje, ve znění pozdějších předpisů; 1/2021: Nařízení statutárního města Jablonec nad Nisou č. 1/2021, kterým se mění nařízení statuárního města Jablonec nad Nisou č. 1/2018, kterým se stanovuje Tarif městské dopravy v Jablonci nad Nisou v rámci Integrovaného tarifu veřejné dopravy Libereckého kraje, ve znění pozdějších předpisů; 11/2021: Nařízení č. 11/2021, kterým se mění nařízení statuárního města Jablonec nad Nisou č. 1/2018, kterým se stanovuje Tarif městské dopravy v Jablonci nad Nisou v rámci Integrovaného tarifu veřejné dopravy Libereckého kraje, ve znění pozdějších předpisů; 11/2021: Nařízení č. 11/2021, kterým se mění nařízení statuárního města Jablonec nad Nisou č. 1/2018, kterým se stanovuje Tarif městské dopravy v Jablonci nad Nisou v rámci Integrovaného tarifu veřejné dopravy Libereckého kraje, ve znění pozdějších předpisů; 1/2022: Nařízení č.1/2022, kterým se mění nařízení statuárního města Jablonec nad Nisou č. 1/2018, kterým se stanovuje Tarif městské dopravy v Jablonci nad Nisou v rámci Integrovaného tarifu veřejné dopravy Libereckého kraje, ve znění pozdějších předpisů; 1/2022: Nařízení č.1/2022, kterým se mění nařízení statuárního města Jablonec nad Nisou č. 1/2018, kterým se stanovuje Tarif městské dopravy v Jablonci nad Nisou v rámci Integrovaného tarifu veřejné dopravy Libereckého kraje, ve znění pozdějších předpisů; 1/2022: Nařízení č.1/2022, kterým se mění nařízení statuárního města Jablonec nad Nisou č. 1/2018, kterým se stanovuje Tarif městské dopravy v Jablonci nad Nisou v rámci Integrovaného tarifu veřejné dopravy Libereckého kraje, ve znění pozdějších předpisů; 3/2022: Nařízení č. 3/2022, kterým se mění nařízení statuárního města Jablonec nad Nisou č. 1/2018, kterým se stanovuje Tarif městské dopravy v Jablonci nad Nisou v rámci Integrovaného tarifu veřejné dopravy Libereckého kraje, ve znění pozdějších předpisů; 3/2022: Nařízení č. 3/2022, kterým se mění nařízení statuárního města Jablonec nad Nisou č. 1/2018, kterým se stanovuje Tarif městské dopravy v Jablonci nad Nisou v rámci Integrovaného tarifu veřejné dopravy Libereckého kraje, ve znění pozdějších předpisů; 8/2022: Nařízení č. 8/2022, kterým se mění nařízení statuárního města  Jablonec nad Nisou č. 1/2018, kterým se stanovuje Tarif městské dopravy v Jablonci nad Nisou v rámci Integrovaného tarifu veřejné dopravy Libereckého kraje, ve znění pozdějších předpisů; 8/2022: Nařízení č. 8/2022, kterým se mění nařízení statuárního města  Jablonec nad Nisou č. 1/2018, kterým se stanovuje Tarif městské dopravy v Jablonci nad Nisou v rámci Integrovaného tarifu veřejné dopravy Libereckého kraje, ve znění pozdějších předpisů; 2/2023: Nařízení statutárního města Jablonec nad Nisou č. 2/2023, kterým se mění nařízení statuárního města Jablonec nad Nisou č. 1/2018, kterým se stanovuje tarif městské dopravy v Jablonci nad Nisou v rámci integrovaného tarifu veřejné dopravy Libereckého kraje, ve znění pozdějších předpisů; 3/2023: Nařízení statutárního města Jablonec nad Nisou č. 3/2023, kterým se mění nařízení statuárního města Jablonec nad Nisou č. 1/2018, kterým se stanovuje tarif městské dopravy v Jablonci nad Nisou v rámci integrovaného tarifu veřejné dopravy Libereckého kraje, ve znění pozdějších předpisů</t>
  </si>
  <si>
    <t>4/2023: Nařízení statutárního města Jablonec nad Nisou č. 4/2023, kterým se stanovuje tarif městské dopravy v Jablonci nad Nisou v rámci integrovaného tarifu veřejné dopravy Libereckého kraje; 4/2023: Nařízení statutárního města Jablonec nad Nisou č. 4/2023, kterým se stanovuje tarif městské dopravy v Jablonci nad Nisou v rámci integrovaného tarifu veřejné dopravy Libereckého kraje; 4/2023: Nařízení statutárního města Jablonec nad Nisou č. 4/2023, kterým se stanovuje tarif městské dopravy v Jablonci nad Nisou v rámci integrovaného tarifu veřejné dopravy Libereckého kraje</t>
  </si>
  <si>
    <t>1013499819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</si>
</sst>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7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46100</v>
      </c>
      <c r="I2" s="1">
        <v>46105.41555981433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HYPERLINK("https://sbirkapp.gov.cz/detail/SPPDTLHX6POT5IG6", "https://sbirkapp.gov.cz/detail/SPPDTLHX6POT5IG6")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46003.37483886088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HYPERLINK("https://sbirkapp.gov.cz/detail/SPPBVMVOKOE6GRUQ", "https://sbirkapp.gov.cz/detail/SPPBVMVOKOE6GRUQ")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45953</v>
      </c>
      <c r="I4" s="1">
        <v>45964.65915943042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HYPERLINK("https://sbirkapp.gov.cz/detail/SPPVZKKYPRSUR5LK", "https://sbirkapp.gov.cz/detail/SPPVZKKYPRSUR5LK")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45918</v>
      </c>
      <c r="I5" s="1">
        <v>45922.71041474156</v>
      </c>
      <c r="J5" t="s">
        <v>52</v>
      </c>
      <c r="K5" t="s">
        <v>31</v>
      </c>
      <c r="M5" t="s">
        <v>32</v>
      </c>
      <c r="N5" t="s">
        <v>33</v>
      </c>
      <c r="P5" t="s">
        <v>53</v>
      </c>
      <c r="Q5" t="s">
        <v>54</v>
      </c>
      <c r="S5" t="b">
        <v>1</v>
      </c>
      <c r="U5" s="2">
        <f>HYPERLINK("https://sbirkapp.gov.cz/detail/SPP7BSQ4GIS36LA4", "https://sbirkapp.gov.cz/detail/SPP7BSQ4GIS36LA4")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45918</v>
      </c>
      <c r="I6" s="1">
        <v>45922.70438484791</v>
      </c>
      <c r="J6" t="s">
        <v>52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HYPERLINK("https://sbirkapp.gov.cz/detail/SPPLGTSEO5ARTAOK", "https://sbirkapp.gov.cz/detail/SPPLGTSEO5ARTAOK")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63</v>
      </c>
      <c r="G7" t="s">
        <v>64</v>
      </c>
      <c r="H7" s="1">
        <v>45866</v>
      </c>
      <c r="I7" s="1">
        <v>45866.67103849103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HYPERLINK("https://sbirkapp.gov.cz/detail/SPPWF5LBYYUH6MMG", "https://sbirkapp.gov.cz/detail/SPPWF5LBYYUH6MMG")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63</v>
      </c>
      <c r="G8" t="s">
        <v>64</v>
      </c>
      <c r="H8" s="1">
        <v>45764</v>
      </c>
      <c r="I8" s="1">
        <v>45793.46332639142</v>
      </c>
      <c r="J8" t="s">
        <v>71</v>
      </c>
      <c r="K8" t="s">
        <v>31</v>
      </c>
      <c r="M8" t="s">
        <v>66</v>
      </c>
      <c r="N8" t="s">
        <v>67</v>
      </c>
      <c r="R8" t="s">
        <v>72</v>
      </c>
      <c r="S8" t="b">
        <v>0</v>
      </c>
      <c r="T8" s="1">
        <v>45884</v>
      </c>
      <c r="U8" s="2">
        <f>HYPERLINK("https://sbirkapp.gov.cz/detail/SPPGMHBZD7QBY5T6", "https://sbirkapp.gov.cz/detail/SPPGMHBZD7QBY5T6")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63</v>
      </c>
      <c r="G9" t="s">
        <v>75</v>
      </c>
      <c r="H9" s="1">
        <v>45764</v>
      </c>
      <c r="I9" s="1">
        <v>45764.55830665499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HYPERLINK("https://sbirkapp.gov.cz/detail/SPPNBURX7M2HPCT4", "https://sbirkapp.gov.cz/detail/SPPNBURX7M2HPCT4")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63</v>
      </c>
      <c r="G10" t="s">
        <v>64</v>
      </c>
      <c r="H10" s="1">
        <v>45736</v>
      </c>
      <c r="I10" s="1">
        <v>45737.5747289583</v>
      </c>
      <c r="J10" t="s">
        <v>82</v>
      </c>
      <c r="K10" t="s">
        <v>31</v>
      </c>
      <c r="M10" t="s">
        <v>66</v>
      </c>
      <c r="N10" t="s">
        <v>67</v>
      </c>
      <c r="P10" t="s">
        <v>83</v>
      </c>
      <c r="R10" t="s">
        <v>84</v>
      </c>
      <c r="S10" t="b">
        <v>0</v>
      </c>
      <c r="T10" s="1">
        <v>45779</v>
      </c>
      <c r="U10" s="2">
        <f>HYPERLINK("https://sbirkapp.gov.cz/detail/SPPQTDH3YMSJEXMC", "https://sbirkapp.gov.cz/detail/SPPQTDH3YMSJEXMC")</f>
        <v>0</v>
      </c>
      <c r="V10" t="s">
        <v>85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87</v>
      </c>
      <c r="G11" t="s">
        <v>88</v>
      </c>
      <c r="H11" t="s">
        <v>88</v>
      </c>
      <c r="I11" t="s">
        <v>88</v>
      </c>
      <c r="J11" t="s">
        <v>88</v>
      </c>
      <c r="K11" t="s">
        <v>88</v>
      </c>
      <c r="L11" t="s">
        <v>88</v>
      </c>
      <c r="M11" t="s">
        <v>88</v>
      </c>
      <c r="N11" t="s">
        <v>88</v>
      </c>
      <c r="O11" t="s">
        <v>88</v>
      </c>
      <c r="P11" t="s">
        <v>88</v>
      </c>
      <c r="Q11" t="s">
        <v>88</v>
      </c>
      <c r="R11" t="s">
        <v>88</v>
      </c>
      <c r="S11" t="s">
        <v>88</v>
      </c>
      <c r="T11" t="s">
        <v>88</v>
      </c>
      <c r="U11" t="s">
        <v>88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87</v>
      </c>
      <c r="G12" t="s">
        <v>88</v>
      </c>
      <c r="H12" t="s">
        <v>88</v>
      </c>
      <c r="I12" t="s">
        <v>88</v>
      </c>
      <c r="J12" t="s">
        <v>88</v>
      </c>
      <c r="K12" t="s">
        <v>88</v>
      </c>
      <c r="L12" t="s">
        <v>88</v>
      </c>
      <c r="M12" t="s">
        <v>88</v>
      </c>
      <c r="N12" t="s">
        <v>88</v>
      </c>
      <c r="O12" t="s">
        <v>88</v>
      </c>
      <c r="P12" t="s">
        <v>88</v>
      </c>
      <c r="Q12" t="s">
        <v>88</v>
      </c>
      <c r="R12" t="s">
        <v>88</v>
      </c>
      <c r="S12" t="s">
        <v>88</v>
      </c>
      <c r="T12" t="s">
        <v>88</v>
      </c>
      <c r="U12" t="s">
        <v>88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87</v>
      </c>
      <c r="G13" t="s">
        <v>88</v>
      </c>
      <c r="H13" t="s">
        <v>88</v>
      </c>
      <c r="I13" t="s">
        <v>88</v>
      </c>
      <c r="J13" t="s">
        <v>88</v>
      </c>
      <c r="K13" t="s">
        <v>88</v>
      </c>
      <c r="L13" t="s">
        <v>88</v>
      </c>
      <c r="M13" t="s">
        <v>88</v>
      </c>
      <c r="N13" t="s">
        <v>88</v>
      </c>
      <c r="O13" t="s">
        <v>88</v>
      </c>
      <c r="P13" t="s">
        <v>88</v>
      </c>
      <c r="Q13" t="s">
        <v>88</v>
      </c>
      <c r="R13" t="s">
        <v>88</v>
      </c>
      <c r="S13" t="s">
        <v>88</v>
      </c>
      <c r="T13" t="s">
        <v>88</v>
      </c>
      <c r="U13" t="s">
        <v>88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87</v>
      </c>
      <c r="G14" t="s">
        <v>88</v>
      </c>
      <c r="H14" t="s">
        <v>88</v>
      </c>
      <c r="I14" t="s">
        <v>88</v>
      </c>
      <c r="J14" t="s">
        <v>88</v>
      </c>
      <c r="K14" t="s">
        <v>88</v>
      </c>
      <c r="L14" t="s">
        <v>88</v>
      </c>
      <c r="M14" t="s">
        <v>88</v>
      </c>
      <c r="N14" t="s">
        <v>88</v>
      </c>
      <c r="O14" t="s">
        <v>88</v>
      </c>
      <c r="P14" t="s">
        <v>88</v>
      </c>
      <c r="Q14" t="s">
        <v>88</v>
      </c>
      <c r="R14" t="s">
        <v>88</v>
      </c>
      <c r="S14" t="s">
        <v>88</v>
      </c>
      <c r="T14" t="s">
        <v>88</v>
      </c>
      <c r="U14" t="s">
        <v>88</v>
      </c>
      <c r="V14" t="s">
        <v>95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96</v>
      </c>
      <c r="F15" t="s">
        <v>87</v>
      </c>
      <c r="G15" t="s">
        <v>88</v>
      </c>
      <c r="H15" t="s">
        <v>88</v>
      </c>
      <c r="I15" t="s">
        <v>88</v>
      </c>
      <c r="J15" t="s">
        <v>88</v>
      </c>
      <c r="K15" t="s">
        <v>88</v>
      </c>
      <c r="L15" t="s">
        <v>88</v>
      </c>
      <c r="M15" t="s">
        <v>88</v>
      </c>
      <c r="N15" t="s">
        <v>88</v>
      </c>
      <c r="O15" t="s">
        <v>88</v>
      </c>
      <c r="P15" t="s">
        <v>88</v>
      </c>
      <c r="Q15" t="s">
        <v>88</v>
      </c>
      <c r="R15" t="s">
        <v>88</v>
      </c>
      <c r="S15" t="s">
        <v>88</v>
      </c>
      <c r="T15" t="s">
        <v>88</v>
      </c>
      <c r="U15" t="s">
        <v>88</v>
      </c>
      <c r="V15" t="s">
        <v>97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98</v>
      </c>
      <c r="F16" t="s">
        <v>87</v>
      </c>
      <c r="G16" t="s">
        <v>88</v>
      </c>
      <c r="H16" t="s">
        <v>88</v>
      </c>
      <c r="I16" t="s">
        <v>88</v>
      </c>
      <c r="J16" t="s">
        <v>88</v>
      </c>
      <c r="K16" t="s">
        <v>88</v>
      </c>
      <c r="L16" t="s">
        <v>88</v>
      </c>
      <c r="M16" t="s">
        <v>88</v>
      </c>
      <c r="N16" t="s">
        <v>88</v>
      </c>
      <c r="O16" t="s">
        <v>88</v>
      </c>
      <c r="P16" t="s">
        <v>88</v>
      </c>
      <c r="Q16" t="s">
        <v>88</v>
      </c>
      <c r="R16" t="s">
        <v>88</v>
      </c>
      <c r="S16" t="s">
        <v>88</v>
      </c>
      <c r="T16" t="s">
        <v>88</v>
      </c>
      <c r="U16" t="s">
        <v>88</v>
      </c>
      <c r="V16" t="s">
        <v>99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100</v>
      </c>
      <c r="F17" t="s">
        <v>87</v>
      </c>
      <c r="G17" t="s">
        <v>88</v>
      </c>
      <c r="H17" t="s">
        <v>88</v>
      </c>
      <c r="I17" t="s">
        <v>88</v>
      </c>
      <c r="J17" t="s">
        <v>88</v>
      </c>
      <c r="K17" t="s">
        <v>88</v>
      </c>
      <c r="L17" t="s">
        <v>88</v>
      </c>
      <c r="M17" t="s">
        <v>88</v>
      </c>
      <c r="N17" t="s">
        <v>88</v>
      </c>
      <c r="O17" t="s">
        <v>88</v>
      </c>
      <c r="P17" t="s">
        <v>88</v>
      </c>
      <c r="Q17" t="s">
        <v>88</v>
      </c>
      <c r="R17" t="s">
        <v>88</v>
      </c>
      <c r="S17" t="s">
        <v>88</v>
      </c>
      <c r="T17" t="s">
        <v>88</v>
      </c>
      <c r="U17" t="s">
        <v>88</v>
      </c>
      <c r="V17" t="s">
        <v>101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102</v>
      </c>
      <c r="F18" t="s">
        <v>87</v>
      </c>
      <c r="G18" t="s">
        <v>88</v>
      </c>
      <c r="H18" t="s">
        <v>88</v>
      </c>
      <c r="I18" t="s">
        <v>88</v>
      </c>
      <c r="J18" t="s">
        <v>88</v>
      </c>
      <c r="K18" t="s">
        <v>88</v>
      </c>
      <c r="L18" t="s">
        <v>88</v>
      </c>
      <c r="M18" t="s">
        <v>88</v>
      </c>
      <c r="N18" t="s">
        <v>88</v>
      </c>
      <c r="O18" t="s">
        <v>88</v>
      </c>
      <c r="P18" t="s">
        <v>88</v>
      </c>
      <c r="Q18" t="s">
        <v>88</v>
      </c>
      <c r="R18" t="s">
        <v>88</v>
      </c>
      <c r="S18" t="s">
        <v>88</v>
      </c>
      <c r="T18" t="s">
        <v>88</v>
      </c>
      <c r="U18" t="s">
        <v>88</v>
      </c>
      <c r="V18" t="s">
        <v>103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104</v>
      </c>
      <c r="F19" t="s">
        <v>87</v>
      </c>
      <c r="G19" t="s">
        <v>88</v>
      </c>
      <c r="H19" t="s">
        <v>88</v>
      </c>
      <c r="I19" t="s">
        <v>88</v>
      </c>
      <c r="J19" t="s">
        <v>88</v>
      </c>
      <c r="K19" t="s">
        <v>88</v>
      </c>
      <c r="L19" t="s">
        <v>88</v>
      </c>
      <c r="M19" t="s">
        <v>88</v>
      </c>
      <c r="N19" t="s">
        <v>88</v>
      </c>
      <c r="O19" t="s">
        <v>88</v>
      </c>
      <c r="P19" t="s">
        <v>88</v>
      </c>
      <c r="Q19" t="s">
        <v>88</v>
      </c>
      <c r="R19" t="s">
        <v>88</v>
      </c>
      <c r="S19" t="s">
        <v>88</v>
      </c>
      <c r="T19" t="s">
        <v>88</v>
      </c>
      <c r="U19" t="s">
        <v>88</v>
      </c>
      <c r="V19" t="s">
        <v>105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106</v>
      </c>
      <c r="F20" t="s">
        <v>87</v>
      </c>
      <c r="G20" t="s">
        <v>88</v>
      </c>
      <c r="H20" t="s">
        <v>88</v>
      </c>
      <c r="I20" t="s">
        <v>88</v>
      </c>
      <c r="J20" t="s">
        <v>88</v>
      </c>
      <c r="K20" t="s">
        <v>88</v>
      </c>
      <c r="L20" t="s">
        <v>88</v>
      </c>
      <c r="M20" t="s">
        <v>88</v>
      </c>
      <c r="N20" t="s">
        <v>88</v>
      </c>
      <c r="O20" t="s">
        <v>88</v>
      </c>
      <c r="P20" t="s">
        <v>88</v>
      </c>
      <c r="Q20" t="s">
        <v>88</v>
      </c>
      <c r="R20" t="s">
        <v>88</v>
      </c>
      <c r="S20" t="s">
        <v>88</v>
      </c>
      <c r="T20" t="s">
        <v>88</v>
      </c>
      <c r="U20" t="s">
        <v>88</v>
      </c>
      <c r="V20" t="s">
        <v>107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108</v>
      </c>
      <c r="F21" t="s">
        <v>87</v>
      </c>
      <c r="G21" t="s">
        <v>88</v>
      </c>
      <c r="H21" t="s">
        <v>88</v>
      </c>
      <c r="I21" t="s">
        <v>88</v>
      </c>
      <c r="J21" t="s">
        <v>88</v>
      </c>
      <c r="K21" t="s">
        <v>88</v>
      </c>
      <c r="L21" t="s">
        <v>88</v>
      </c>
      <c r="M21" t="s">
        <v>88</v>
      </c>
      <c r="N21" t="s">
        <v>88</v>
      </c>
      <c r="O21" t="s">
        <v>88</v>
      </c>
      <c r="P21" t="s">
        <v>88</v>
      </c>
      <c r="Q21" t="s">
        <v>88</v>
      </c>
      <c r="R21" t="s">
        <v>88</v>
      </c>
      <c r="S21" t="s">
        <v>88</v>
      </c>
      <c r="T21" t="s">
        <v>88</v>
      </c>
      <c r="U21" t="s">
        <v>88</v>
      </c>
      <c r="V21" t="s">
        <v>109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110</v>
      </c>
      <c r="F22" t="s">
        <v>87</v>
      </c>
      <c r="G22" t="s">
        <v>88</v>
      </c>
      <c r="H22" t="s">
        <v>88</v>
      </c>
      <c r="I22" t="s">
        <v>88</v>
      </c>
      <c r="J22" t="s">
        <v>88</v>
      </c>
      <c r="K22" t="s">
        <v>88</v>
      </c>
      <c r="L22" t="s">
        <v>88</v>
      </c>
      <c r="M22" t="s">
        <v>88</v>
      </c>
      <c r="N22" t="s">
        <v>88</v>
      </c>
      <c r="O22" t="s">
        <v>88</v>
      </c>
      <c r="P22" t="s">
        <v>88</v>
      </c>
      <c r="Q22" t="s">
        <v>88</v>
      </c>
      <c r="R22" t="s">
        <v>88</v>
      </c>
      <c r="S22" t="s">
        <v>88</v>
      </c>
      <c r="T22" t="s">
        <v>88</v>
      </c>
      <c r="U22" t="s">
        <v>88</v>
      </c>
      <c r="V22" t="s">
        <v>111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112</v>
      </c>
      <c r="F23" t="s">
        <v>87</v>
      </c>
      <c r="G23" t="s">
        <v>88</v>
      </c>
      <c r="H23" t="s">
        <v>88</v>
      </c>
      <c r="I23" t="s">
        <v>88</v>
      </c>
      <c r="J23" t="s">
        <v>88</v>
      </c>
      <c r="K23" t="s">
        <v>88</v>
      </c>
      <c r="L23" t="s">
        <v>88</v>
      </c>
      <c r="M23" t="s">
        <v>88</v>
      </c>
      <c r="N23" t="s">
        <v>88</v>
      </c>
      <c r="O23" t="s">
        <v>88</v>
      </c>
      <c r="P23" t="s">
        <v>88</v>
      </c>
      <c r="Q23" t="s">
        <v>88</v>
      </c>
      <c r="R23" t="s">
        <v>88</v>
      </c>
      <c r="S23" t="s">
        <v>88</v>
      </c>
      <c r="T23" t="s">
        <v>88</v>
      </c>
      <c r="U23" t="s">
        <v>88</v>
      </c>
      <c r="V23" t="s">
        <v>113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114</v>
      </c>
      <c r="F24" t="s">
        <v>87</v>
      </c>
      <c r="G24" t="s">
        <v>88</v>
      </c>
      <c r="H24" t="s">
        <v>88</v>
      </c>
      <c r="I24" t="s">
        <v>88</v>
      </c>
      <c r="J24" t="s">
        <v>88</v>
      </c>
      <c r="K24" t="s">
        <v>88</v>
      </c>
      <c r="L24" t="s">
        <v>88</v>
      </c>
      <c r="M24" t="s">
        <v>88</v>
      </c>
      <c r="N24" t="s">
        <v>88</v>
      </c>
      <c r="O24" t="s">
        <v>88</v>
      </c>
      <c r="P24" t="s">
        <v>88</v>
      </c>
      <c r="Q24" t="s">
        <v>88</v>
      </c>
      <c r="R24" t="s">
        <v>88</v>
      </c>
      <c r="S24" t="s">
        <v>88</v>
      </c>
      <c r="T24" t="s">
        <v>88</v>
      </c>
      <c r="U24" t="s">
        <v>88</v>
      </c>
      <c r="V24" t="s">
        <v>115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116</v>
      </c>
      <c r="F25" t="s">
        <v>87</v>
      </c>
      <c r="G25" t="s">
        <v>88</v>
      </c>
      <c r="H25" t="s">
        <v>88</v>
      </c>
      <c r="I25" t="s">
        <v>88</v>
      </c>
      <c r="J25" t="s">
        <v>88</v>
      </c>
      <c r="K25" t="s">
        <v>88</v>
      </c>
      <c r="L25" t="s">
        <v>88</v>
      </c>
      <c r="M25" t="s">
        <v>88</v>
      </c>
      <c r="N25" t="s">
        <v>88</v>
      </c>
      <c r="O25" t="s">
        <v>88</v>
      </c>
      <c r="P25" t="s">
        <v>88</v>
      </c>
      <c r="Q25" t="s">
        <v>88</v>
      </c>
      <c r="R25" t="s">
        <v>88</v>
      </c>
      <c r="S25" t="s">
        <v>88</v>
      </c>
      <c r="T25" t="s">
        <v>88</v>
      </c>
      <c r="U25" t="s">
        <v>88</v>
      </c>
      <c r="V25" t="s">
        <v>117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118</v>
      </c>
      <c r="F26" t="s">
        <v>87</v>
      </c>
      <c r="G26" t="s">
        <v>88</v>
      </c>
      <c r="H26" t="s">
        <v>88</v>
      </c>
      <c r="I26" t="s">
        <v>88</v>
      </c>
      <c r="J26" t="s">
        <v>88</v>
      </c>
      <c r="K26" t="s">
        <v>88</v>
      </c>
      <c r="L26" t="s">
        <v>88</v>
      </c>
      <c r="M26" t="s">
        <v>88</v>
      </c>
      <c r="N26" t="s">
        <v>88</v>
      </c>
      <c r="O26" t="s">
        <v>88</v>
      </c>
      <c r="P26" t="s">
        <v>88</v>
      </c>
      <c r="Q26" t="s">
        <v>88</v>
      </c>
      <c r="R26" t="s">
        <v>88</v>
      </c>
      <c r="S26" t="s">
        <v>88</v>
      </c>
      <c r="T26" t="s">
        <v>88</v>
      </c>
      <c r="U26" t="s">
        <v>88</v>
      </c>
      <c r="V26" t="s">
        <v>119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120</v>
      </c>
      <c r="F27" t="s">
        <v>28</v>
      </c>
      <c r="G27" t="s">
        <v>121</v>
      </c>
      <c r="H27" s="1">
        <v>44502</v>
      </c>
      <c r="I27" s="1">
        <v>45644.48014807787</v>
      </c>
      <c r="J27" t="s">
        <v>122</v>
      </c>
      <c r="K27" t="s">
        <v>123</v>
      </c>
      <c r="L27" s="1">
        <v>44502</v>
      </c>
      <c r="M27" t="s">
        <v>124</v>
      </c>
      <c r="N27" t="s">
        <v>125</v>
      </c>
      <c r="S27" t="b">
        <v>1</v>
      </c>
      <c r="U27" s="2">
        <f>HYPERLINK("https://sbirkapp.gov.cz/detail/SPPGDMFWNWWOUNLE", "https://sbirkapp.gov.cz/detail/SPPGDMFWNWWOUNLE")</f>
        <v>0</v>
      </c>
      <c r="V27" t="s">
        <v>126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127</v>
      </c>
      <c r="F28" t="s">
        <v>28</v>
      </c>
      <c r="G28" t="s">
        <v>128</v>
      </c>
      <c r="H28" s="1">
        <v>44159</v>
      </c>
      <c r="I28" s="1">
        <v>45644.46657285885</v>
      </c>
      <c r="J28" t="s">
        <v>129</v>
      </c>
      <c r="K28" t="s">
        <v>123</v>
      </c>
      <c r="L28" s="1">
        <v>44159</v>
      </c>
      <c r="M28" t="s">
        <v>130</v>
      </c>
      <c r="N28" t="s">
        <v>131</v>
      </c>
      <c r="R28" t="s">
        <v>132</v>
      </c>
      <c r="S28" t="b">
        <v>0</v>
      </c>
      <c r="T28" s="1">
        <v>46018</v>
      </c>
      <c r="U28" s="2">
        <f>HYPERLINK("https://sbirkapp.gov.cz/detail/SPP2ICRG7OILZ2RE", "https://sbirkapp.gov.cz/detail/SPP2ICRG7OILZ2RE")</f>
        <v>0</v>
      </c>
      <c r="V28" t="s">
        <v>133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134</v>
      </c>
      <c r="F29" t="s">
        <v>28</v>
      </c>
      <c r="G29" t="s">
        <v>135</v>
      </c>
      <c r="H29" s="1">
        <v>42702</v>
      </c>
      <c r="I29" s="1">
        <v>45644.46235531332</v>
      </c>
      <c r="J29" t="s">
        <v>136</v>
      </c>
      <c r="K29" t="s">
        <v>123</v>
      </c>
      <c r="L29" s="1">
        <v>42702</v>
      </c>
      <c r="M29" t="s">
        <v>137</v>
      </c>
      <c r="N29" t="s">
        <v>138</v>
      </c>
      <c r="S29" t="b">
        <v>1</v>
      </c>
      <c r="U29" s="2">
        <f>HYPERLINK("https://sbirkapp.gov.cz/detail/SPPJVKXNMX456DNK", "https://sbirkapp.gov.cz/detail/SPPJVKXNMX456DNK")</f>
        <v>0</v>
      </c>
      <c r="V29" t="s">
        <v>139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140</v>
      </c>
      <c r="F30" t="s">
        <v>28</v>
      </c>
      <c r="G30" t="s">
        <v>141</v>
      </c>
      <c r="H30" s="1">
        <v>43005</v>
      </c>
      <c r="I30" s="1">
        <v>45644.41564713419</v>
      </c>
      <c r="J30" t="s">
        <v>142</v>
      </c>
      <c r="K30" t="s">
        <v>123</v>
      </c>
      <c r="L30" s="1">
        <v>43005</v>
      </c>
      <c r="M30" t="s">
        <v>143</v>
      </c>
      <c r="N30" t="s">
        <v>144</v>
      </c>
      <c r="O30" t="s">
        <v>145</v>
      </c>
      <c r="R30" t="s">
        <v>146</v>
      </c>
      <c r="S30" t="b">
        <v>0</v>
      </c>
      <c r="T30" s="1">
        <v>45937</v>
      </c>
      <c r="U30" s="2">
        <f>HYPERLINK("https://sbirkapp.gov.cz/detail/SPPHNXPEAYMULELQ", "https://sbirkapp.gov.cz/detail/SPPHNXPEAYMULELQ")</f>
        <v>0</v>
      </c>
      <c r="V30" t="s">
        <v>147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148</v>
      </c>
      <c r="F31" t="s">
        <v>28</v>
      </c>
      <c r="G31" t="s">
        <v>149</v>
      </c>
      <c r="H31" s="1">
        <v>41758</v>
      </c>
      <c r="I31" s="1">
        <v>45644.30408685479</v>
      </c>
      <c r="J31" t="s">
        <v>150</v>
      </c>
      <c r="K31" t="s">
        <v>123</v>
      </c>
      <c r="L31" s="1">
        <v>41758</v>
      </c>
      <c r="M31" t="s">
        <v>151</v>
      </c>
      <c r="N31" t="s">
        <v>152</v>
      </c>
      <c r="Q31" t="s">
        <v>153</v>
      </c>
      <c r="R31" t="s">
        <v>146</v>
      </c>
      <c r="S31" t="b">
        <v>0</v>
      </c>
      <c r="T31" s="1">
        <v>45937</v>
      </c>
      <c r="U31" s="2">
        <f>HYPERLINK("https://sbirkapp.gov.cz/detail/SPPVOXFXJ3RSRIX2", "https://sbirkapp.gov.cz/detail/SPPVOXFXJ3RSRIX2")</f>
        <v>0</v>
      </c>
      <c r="V31" t="s">
        <v>154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155</v>
      </c>
      <c r="F32" t="s">
        <v>28</v>
      </c>
      <c r="G32" t="s">
        <v>156</v>
      </c>
      <c r="H32" s="1">
        <v>45638</v>
      </c>
      <c r="I32" s="1">
        <v>45639.57302574057</v>
      </c>
      <c r="J32" t="s">
        <v>157</v>
      </c>
      <c r="K32" t="s">
        <v>31</v>
      </c>
      <c r="M32" t="s">
        <v>158</v>
      </c>
      <c r="N32" t="s">
        <v>159</v>
      </c>
      <c r="P32" t="s">
        <v>160</v>
      </c>
      <c r="S32" t="b">
        <v>1</v>
      </c>
      <c r="U32" s="2">
        <f>HYPERLINK("https://sbirkapp.gov.cz/detail/SPPIWPXSCGOJEHWQ", "https://sbirkapp.gov.cz/detail/SPPIWPXSCGOJEHWQ")</f>
        <v>0</v>
      </c>
      <c r="V32" t="s">
        <v>161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162</v>
      </c>
      <c r="F33" t="s">
        <v>63</v>
      </c>
      <c r="G33" t="s">
        <v>163</v>
      </c>
      <c r="H33" s="1">
        <v>45638</v>
      </c>
      <c r="I33" s="1">
        <v>45639.49734479777</v>
      </c>
      <c r="J33" t="s">
        <v>157</v>
      </c>
      <c r="K33" t="s">
        <v>31</v>
      </c>
      <c r="M33" t="s">
        <v>77</v>
      </c>
      <c r="N33" t="s">
        <v>78</v>
      </c>
      <c r="P33" t="s">
        <v>164</v>
      </c>
      <c r="S33" t="b">
        <v>1</v>
      </c>
      <c r="U33" s="2">
        <f>HYPERLINK("https://sbirkapp.gov.cz/detail/SPPAKTB3YEZZ3K7M", "https://sbirkapp.gov.cz/detail/SPPAKTB3YEZZ3K7M")</f>
        <v>0</v>
      </c>
      <c r="V33" t="s">
        <v>165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166</v>
      </c>
      <c r="F34" t="s">
        <v>28</v>
      </c>
      <c r="G34" t="s">
        <v>167</v>
      </c>
      <c r="H34" s="1">
        <v>41576</v>
      </c>
      <c r="I34" s="1">
        <v>45638.53372732703</v>
      </c>
      <c r="J34" t="s">
        <v>168</v>
      </c>
      <c r="K34" t="s">
        <v>123</v>
      </c>
      <c r="L34" s="1">
        <v>41576</v>
      </c>
      <c r="M34" t="s">
        <v>169</v>
      </c>
      <c r="N34" t="s">
        <v>170</v>
      </c>
      <c r="S34" t="b">
        <v>1</v>
      </c>
      <c r="U34" s="2">
        <f>HYPERLINK("https://sbirkapp.gov.cz/detail/SPP3TAWH7LE7PGUK", "https://sbirkapp.gov.cz/detail/SPP3TAWH7LE7PGUK")</f>
        <v>0</v>
      </c>
      <c r="V34" t="s">
        <v>171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172</v>
      </c>
      <c r="F35" t="s">
        <v>28</v>
      </c>
      <c r="G35" t="s">
        <v>173</v>
      </c>
      <c r="H35" s="1">
        <v>41281</v>
      </c>
      <c r="I35" s="1">
        <v>45638.5337169393</v>
      </c>
      <c r="J35" t="s">
        <v>174</v>
      </c>
      <c r="K35" t="s">
        <v>123</v>
      </c>
      <c r="L35" s="1">
        <v>41281</v>
      </c>
      <c r="M35" t="s">
        <v>175</v>
      </c>
      <c r="N35" t="s">
        <v>176</v>
      </c>
      <c r="R35" t="s">
        <v>177</v>
      </c>
      <c r="S35" t="b">
        <v>0</v>
      </c>
      <c r="T35" s="1">
        <v>45658</v>
      </c>
      <c r="U35" s="2">
        <f>HYPERLINK("https://sbirkapp.gov.cz/detail/SPPQN2HRCBG4IDGM", "https://sbirkapp.gov.cz/detail/SPPQN2HRCBG4IDGM")</f>
        <v>0</v>
      </c>
      <c r="V35" t="s">
        <v>178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179</v>
      </c>
      <c r="F36" t="s">
        <v>28</v>
      </c>
      <c r="G36" t="s">
        <v>180</v>
      </c>
      <c r="H36" s="1">
        <v>38133</v>
      </c>
      <c r="I36" s="1">
        <v>45638.53370618168</v>
      </c>
      <c r="J36" t="s">
        <v>181</v>
      </c>
      <c r="K36" t="s">
        <v>123</v>
      </c>
      <c r="L36" s="1">
        <v>38133</v>
      </c>
      <c r="M36" t="s">
        <v>182</v>
      </c>
      <c r="N36" t="s">
        <v>183</v>
      </c>
      <c r="S36" t="b">
        <v>1</v>
      </c>
      <c r="U36" s="2">
        <f>HYPERLINK("https://sbirkapp.gov.cz/detail/SPP4WL4U5KEUD274", "https://sbirkapp.gov.cz/detail/SPP4WL4U5KEUD274")</f>
        <v>0</v>
      </c>
      <c r="V36" t="s">
        <v>184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185</v>
      </c>
      <c r="F37" t="s">
        <v>28</v>
      </c>
      <c r="G37" t="s">
        <v>186</v>
      </c>
      <c r="H37" s="1">
        <v>38828</v>
      </c>
      <c r="I37" s="1">
        <v>45638.50922463857</v>
      </c>
      <c r="J37" t="s">
        <v>187</v>
      </c>
      <c r="K37" t="s">
        <v>123</v>
      </c>
      <c r="L37" s="1">
        <v>38828</v>
      </c>
      <c r="M37" t="s">
        <v>188</v>
      </c>
      <c r="N37" t="s">
        <v>189</v>
      </c>
      <c r="O37" t="s">
        <v>190</v>
      </c>
      <c r="S37" t="b">
        <v>1</v>
      </c>
      <c r="U37" s="2">
        <f>HYPERLINK("https://sbirkapp.gov.cz/detail/SPPVF73U72ZMLN66", "https://sbirkapp.gov.cz/detail/SPPVF73U72ZMLN66")</f>
        <v>0</v>
      </c>
      <c r="V37" t="s">
        <v>191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192</v>
      </c>
      <c r="F38" t="s">
        <v>28</v>
      </c>
      <c r="G38" t="s">
        <v>193</v>
      </c>
      <c r="H38" s="1">
        <v>35310</v>
      </c>
      <c r="I38" s="1">
        <v>45637.65179793625</v>
      </c>
      <c r="J38" t="s">
        <v>194</v>
      </c>
      <c r="K38" t="s">
        <v>123</v>
      </c>
      <c r="L38" s="1">
        <v>35310</v>
      </c>
      <c r="M38" t="s">
        <v>188</v>
      </c>
      <c r="N38" t="s">
        <v>189</v>
      </c>
      <c r="Q38" t="s">
        <v>195</v>
      </c>
      <c r="S38" t="b">
        <v>1</v>
      </c>
      <c r="U38" s="2">
        <f>HYPERLINK("https://sbirkapp.gov.cz/detail/SPPR6QS3RXJRFQRI", "https://sbirkapp.gov.cz/detail/SPPR6QS3RXJRFQRI")</f>
        <v>0</v>
      </c>
      <c r="V38" t="s">
        <v>196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197</v>
      </c>
      <c r="F39" t="s">
        <v>28</v>
      </c>
      <c r="G39" t="s">
        <v>198</v>
      </c>
      <c r="H39" s="1">
        <v>45561</v>
      </c>
      <c r="I39" s="1">
        <v>45565.50236634185</v>
      </c>
      <c r="J39" t="s">
        <v>199</v>
      </c>
      <c r="K39" t="s">
        <v>31</v>
      </c>
      <c r="M39" t="s">
        <v>200</v>
      </c>
      <c r="N39" t="s">
        <v>201</v>
      </c>
      <c r="O39" t="s">
        <v>202</v>
      </c>
      <c r="S39" t="b">
        <v>1</v>
      </c>
      <c r="U39" s="2">
        <f>HYPERLINK("https://sbirkapp.gov.cz/detail/SPPDGH7NVWDPFVNK", "https://sbirkapp.gov.cz/detail/SPPDGH7NVWDPFVNK")</f>
        <v>0</v>
      </c>
      <c r="V39" t="s">
        <v>203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204</v>
      </c>
      <c r="F40" t="s">
        <v>28</v>
      </c>
      <c r="G40" t="s">
        <v>205</v>
      </c>
      <c r="H40" s="1">
        <v>44463</v>
      </c>
      <c r="I40" s="1">
        <v>45565.48306655836</v>
      </c>
      <c r="J40" t="s">
        <v>206</v>
      </c>
      <c r="K40" t="s">
        <v>123</v>
      </c>
      <c r="L40" s="1">
        <v>44463</v>
      </c>
      <c r="M40" t="s">
        <v>200</v>
      </c>
      <c r="N40" t="s">
        <v>201</v>
      </c>
      <c r="O40" t="s">
        <v>202</v>
      </c>
      <c r="Q40" t="s">
        <v>207</v>
      </c>
      <c r="S40" t="b">
        <v>1</v>
      </c>
      <c r="U40" s="2">
        <f>HYPERLINK("https://sbirkapp.gov.cz/detail/SPPL4Q4KXWIKTNF2", "https://sbirkapp.gov.cz/detail/SPPL4Q4KXWIKTNF2")</f>
        <v>0</v>
      </c>
      <c r="V40" t="s">
        <v>208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209</v>
      </c>
      <c r="F41" t="s">
        <v>28</v>
      </c>
      <c r="G41" t="s">
        <v>210</v>
      </c>
      <c r="H41" s="1">
        <v>43370</v>
      </c>
      <c r="I41" s="1">
        <v>45565.44776973097</v>
      </c>
      <c r="J41" t="s">
        <v>211</v>
      </c>
      <c r="K41" t="s">
        <v>123</v>
      </c>
      <c r="L41" s="1">
        <v>43370</v>
      </c>
      <c r="M41" t="s">
        <v>200</v>
      </c>
      <c r="N41" t="s">
        <v>201</v>
      </c>
      <c r="Q41" t="s">
        <v>212</v>
      </c>
      <c r="S41" t="b">
        <v>1</v>
      </c>
      <c r="U41" s="2">
        <f>HYPERLINK("https://sbirkapp.gov.cz/detail/SPPUTDHMUVYEWHCA", "https://sbirkapp.gov.cz/detail/SPPUTDHMUVYEWHCA")</f>
        <v>0</v>
      </c>
      <c r="V41" t="s">
        <v>213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214</v>
      </c>
      <c r="F42" t="s">
        <v>28</v>
      </c>
      <c r="G42" t="s">
        <v>215</v>
      </c>
      <c r="H42" s="1">
        <v>45561</v>
      </c>
      <c r="I42" s="1">
        <v>45562.45546123898</v>
      </c>
      <c r="J42" t="s">
        <v>216</v>
      </c>
      <c r="K42" t="s">
        <v>31</v>
      </c>
      <c r="M42" t="s">
        <v>217</v>
      </c>
      <c r="N42" t="s">
        <v>218</v>
      </c>
      <c r="P42" t="s">
        <v>219</v>
      </c>
      <c r="S42" t="b">
        <v>1</v>
      </c>
      <c r="U42" s="2">
        <f>HYPERLINK("https://sbirkapp.gov.cz/detail/SPPMSB64UR445PMM", "https://sbirkapp.gov.cz/detail/SPPMSB64UR445PMM")</f>
        <v>0</v>
      </c>
      <c r="V42" t="s">
        <v>220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221</v>
      </c>
      <c r="F43" t="s">
        <v>28</v>
      </c>
      <c r="G43" t="s">
        <v>222</v>
      </c>
      <c r="H43" s="1">
        <v>45561</v>
      </c>
      <c r="I43" s="1">
        <v>45562.42673972464</v>
      </c>
      <c r="J43" t="s">
        <v>216</v>
      </c>
      <c r="K43" t="s">
        <v>31</v>
      </c>
      <c r="M43" t="s">
        <v>223</v>
      </c>
      <c r="N43" t="s">
        <v>224</v>
      </c>
      <c r="P43" t="s">
        <v>225</v>
      </c>
      <c r="S43" t="b">
        <v>1</v>
      </c>
      <c r="U43" s="2">
        <f>HYPERLINK("https://sbirkapp.gov.cz/detail/SPPVJXUUWPAA4K6M", "https://sbirkapp.gov.cz/detail/SPPVJXUUWPAA4K6M")</f>
        <v>0</v>
      </c>
      <c r="V43" t="s">
        <v>226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204</v>
      </c>
      <c r="F44" t="s">
        <v>63</v>
      </c>
      <c r="G44" t="s">
        <v>227</v>
      </c>
      <c r="H44" s="1">
        <v>44378</v>
      </c>
      <c r="I44" s="1">
        <v>45534.52902342523</v>
      </c>
      <c r="J44" t="s">
        <v>228</v>
      </c>
      <c r="K44" t="s">
        <v>123</v>
      </c>
      <c r="L44" s="1">
        <v>44378</v>
      </c>
      <c r="M44" t="s">
        <v>229</v>
      </c>
      <c r="N44" t="s">
        <v>230</v>
      </c>
      <c r="S44" t="b">
        <v>1</v>
      </c>
      <c r="U44" s="2">
        <f>HYPERLINK("https://sbirkapp.gov.cz/detail/SPPKXOWOEZZ4KJ2G", "https://sbirkapp.gov.cz/detail/SPPKXOWOEZZ4KJ2G")</f>
        <v>0</v>
      </c>
      <c r="V44" t="s">
        <v>231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232</v>
      </c>
      <c r="F45" t="s">
        <v>63</v>
      </c>
      <c r="G45" t="s">
        <v>64</v>
      </c>
      <c r="H45" s="1">
        <v>43084</v>
      </c>
      <c r="I45" s="1">
        <v>45534.46871885416</v>
      </c>
      <c r="J45" t="s">
        <v>233</v>
      </c>
      <c r="K45" t="s">
        <v>123</v>
      </c>
      <c r="L45" s="1">
        <v>43084</v>
      </c>
      <c r="M45" t="s">
        <v>66</v>
      </c>
      <c r="N45" t="s">
        <v>67</v>
      </c>
      <c r="R45" t="s">
        <v>234</v>
      </c>
      <c r="S45" t="b">
        <v>0</v>
      </c>
      <c r="T45" s="1">
        <v>45752</v>
      </c>
      <c r="U45" s="2">
        <f>HYPERLINK("https://sbirkapp.gov.cz/detail/SPPJG7X6RSJCOTIC", "https://sbirkapp.gov.cz/detail/SPPJG7X6RSJCOTIC")</f>
        <v>0</v>
      </c>
      <c r="V45" t="s">
        <v>235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236</v>
      </c>
      <c r="F46" t="s">
        <v>63</v>
      </c>
      <c r="G46" t="s">
        <v>237</v>
      </c>
      <c r="H46" s="1">
        <v>38651</v>
      </c>
      <c r="I46" s="1">
        <v>45534.42663469879</v>
      </c>
      <c r="J46" t="s">
        <v>238</v>
      </c>
      <c r="K46" t="s">
        <v>123</v>
      </c>
      <c r="L46" s="1">
        <v>38651</v>
      </c>
      <c r="M46" t="s">
        <v>239</v>
      </c>
      <c r="N46" t="s">
        <v>240</v>
      </c>
      <c r="S46" t="b">
        <v>1</v>
      </c>
      <c r="U46" s="2">
        <f>HYPERLINK("https://sbirkapp.gov.cz/detail/SPPPZGEPFXNDD3KI", "https://sbirkapp.gov.cz/detail/SPPPZGEPFXNDD3KI")</f>
        <v>0</v>
      </c>
      <c r="V46" t="s">
        <v>241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114</v>
      </c>
      <c r="F47" t="s">
        <v>63</v>
      </c>
      <c r="G47" t="s">
        <v>242</v>
      </c>
      <c r="H47" s="1">
        <v>38153</v>
      </c>
      <c r="I47" s="1">
        <v>45533.61408642319</v>
      </c>
      <c r="J47" t="s">
        <v>243</v>
      </c>
      <c r="K47" t="s">
        <v>123</v>
      </c>
      <c r="L47" s="1">
        <v>38153</v>
      </c>
      <c r="M47" t="s">
        <v>182</v>
      </c>
      <c r="N47" t="s">
        <v>244</v>
      </c>
      <c r="S47" t="b">
        <v>1</v>
      </c>
      <c r="U47" s="2">
        <f>HYPERLINK("https://sbirkapp.gov.cz/detail/SPPKEMDQF57ORDLK", "https://sbirkapp.gov.cz/detail/SPPKEMDQF57ORDLK")</f>
        <v>0</v>
      </c>
      <c r="V47" t="s">
        <v>245</v>
      </c>
      <c r="W47">
        <v>2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246</v>
      </c>
      <c r="F48" t="s">
        <v>28</v>
      </c>
      <c r="G48" t="s">
        <v>247</v>
      </c>
      <c r="H48" s="1">
        <v>45463</v>
      </c>
      <c r="I48" s="1">
        <v>45470.51725873321</v>
      </c>
      <c r="J48" t="s">
        <v>157</v>
      </c>
      <c r="K48" t="s">
        <v>31</v>
      </c>
      <c r="M48" t="s">
        <v>248</v>
      </c>
      <c r="N48" t="s">
        <v>249</v>
      </c>
      <c r="P48" t="s">
        <v>250</v>
      </c>
      <c r="S48" t="b">
        <v>1</v>
      </c>
      <c r="U48" s="2">
        <f>HYPERLINK("https://sbirkapp.gov.cz/detail/SPPF6VOK33O53Y3S", "https://sbirkapp.gov.cz/detail/SPPF6VOK33O53Y3S")</f>
        <v>0</v>
      </c>
      <c r="V48" t="s">
        <v>251</v>
      </c>
      <c r="W48">
        <v>3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252</v>
      </c>
      <c r="F49" t="s">
        <v>63</v>
      </c>
      <c r="G49" t="s">
        <v>253</v>
      </c>
      <c r="H49" s="1">
        <v>45463</v>
      </c>
      <c r="I49" s="1">
        <v>45470.41749196336</v>
      </c>
      <c r="J49" t="s">
        <v>254</v>
      </c>
      <c r="K49" t="s">
        <v>31</v>
      </c>
      <c r="M49" t="s">
        <v>255</v>
      </c>
      <c r="N49" t="s">
        <v>256</v>
      </c>
      <c r="S49" t="s">
        <v>257</v>
      </c>
      <c r="T49" t="s">
        <v>88</v>
      </c>
      <c r="U49" s="2">
        <f>HYPERLINK("https://sbirkapp.gov.cz/detail/SPPKDZX2UOIEM2NM", "https://sbirkapp.gov.cz/detail/SPPKDZX2UOIEM2NM")</f>
        <v>0</v>
      </c>
      <c r="V49" t="s">
        <v>258</v>
      </c>
      <c r="W49">
        <v>2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259</v>
      </c>
      <c r="F50" t="s">
        <v>28</v>
      </c>
      <c r="G50" t="s">
        <v>260</v>
      </c>
      <c r="H50" s="1">
        <v>43573</v>
      </c>
      <c r="I50" s="1">
        <v>45468.52315580931</v>
      </c>
      <c r="J50" t="s">
        <v>261</v>
      </c>
      <c r="K50" t="s">
        <v>123</v>
      </c>
      <c r="L50" s="1">
        <v>43573</v>
      </c>
      <c r="M50" t="s">
        <v>262</v>
      </c>
      <c r="N50" t="s">
        <v>263</v>
      </c>
      <c r="S50" t="b">
        <v>1</v>
      </c>
      <c r="U50" s="2">
        <f>HYPERLINK("https://sbirkapp.gov.cz/detail/SPP4PVUPIO3TGMKE", "https://sbirkapp.gov.cz/detail/SPP4PVUPIO3TGMKE")</f>
        <v>0</v>
      </c>
      <c r="V50" t="s">
        <v>264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265</v>
      </c>
      <c r="F51" t="s">
        <v>28</v>
      </c>
      <c r="G51" t="s">
        <v>266</v>
      </c>
      <c r="H51" s="1">
        <v>45400</v>
      </c>
      <c r="I51" s="1">
        <v>45406.60591038129</v>
      </c>
      <c r="J51" t="s">
        <v>267</v>
      </c>
      <c r="K51" t="s">
        <v>31</v>
      </c>
      <c r="M51" t="s">
        <v>217</v>
      </c>
      <c r="N51" t="s">
        <v>218</v>
      </c>
      <c r="O51" t="s">
        <v>268</v>
      </c>
      <c r="R51" t="s">
        <v>269</v>
      </c>
      <c r="S51" t="b">
        <v>0</v>
      </c>
      <c r="T51" s="1">
        <v>45577</v>
      </c>
      <c r="U51" s="2">
        <f>HYPERLINK("https://sbirkapp.gov.cz/detail/SPPF55EEL2OVOVBW", "https://sbirkapp.gov.cz/detail/SPPF55EEL2OVOVBW")</f>
        <v>0</v>
      </c>
      <c r="V51" t="s">
        <v>270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271</v>
      </c>
      <c r="F52" t="s">
        <v>28</v>
      </c>
      <c r="G52" t="s">
        <v>272</v>
      </c>
      <c r="H52" s="1">
        <v>40456</v>
      </c>
      <c r="I52" s="1">
        <v>45406.58688838642</v>
      </c>
      <c r="J52" t="s">
        <v>273</v>
      </c>
      <c r="K52" t="s">
        <v>123</v>
      </c>
      <c r="L52" s="1">
        <v>40456</v>
      </c>
      <c r="M52" t="s">
        <v>217</v>
      </c>
      <c r="N52" t="s">
        <v>218</v>
      </c>
      <c r="Q52" t="s">
        <v>274</v>
      </c>
      <c r="R52" t="s">
        <v>269</v>
      </c>
      <c r="S52" t="b">
        <v>0</v>
      </c>
      <c r="T52" s="1">
        <v>45577</v>
      </c>
      <c r="U52" s="2">
        <f>HYPERLINK("https://sbirkapp.gov.cz/detail/SPPWLAW5K7375EKK", "https://sbirkapp.gov.cz/detail/SPPWLAW5K7375EKK")</f>
        <v>0</v>
      </c>
      <c r="V52" t="s">
        <v>275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276</v>
      </c>
      <c r="F53" t="s">
        <v>28</v>
      </c>
      <c r="G53" t="s">
        <v>277</v>
      </c>
      <c r="H53" s="1">
        <v>45400</v>
      </c>
      <c r="I53" s="1">
        <v>45405.4788732698</v>
      </c>
      <c r="J53" t="s">
        <v>278</v>
      </c>
      <c r="K53" t="s">
        <v>31</v>
      </c>
      <c r="M53" t="s">
        <v>58</v>
      </c>
      <c r="N53" t="s">
        <v>59</v>
      </c>
      <c r="O53" t="s">
        <v>279</v>
      </c>
      <c r="R53" t="s">
        <v>280</v>
      </c>
      <c r="S53" t="b">
        <v>0</v>
      </c>
      <c r="T53" s="1">
        <v>45937</v>
      </c>
      <c r="U53" s="2">
        <f>HYPERLINK("https://sbirkapp.gov.cz/detail/SPPT6JMXY4HQI74Y", "https://sbirkapp.gov.cz/detail/SPPT6JMXY4HQI74Y")</f>
        <v>0</v>
      </c>
      <c r="V53" t="s">
        <v>281</v>
      </c>
      <c r="W53">
        <v>2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282</v>
      </c>
      <c r="F54" t="s">
        <v>28</v>
      </c>
      <c r="G54" t="s">
        <v>283</v>
      </c>
      <c r="H54" s="1">
        <v>44371</v>
      </c>
      <c r="I54" s="1">
        <v>45405.44883219773</v>
      </c>
      <c r="J54" t="s">
        <v>284</v>
      </c>
      <c r="K54" t="s">
        <v>123</v>
      </c>
      <c r="L54" s="1">
        <v>44371</v>
      </c>
      <c r="M54" t="s">
        <v>58</v>
      </c>
      <c r="N54" t="s">
        <v>59</v>
      </c>
      <c r="O54" t="s">
        <v>279</v>
      </c>
      <c r="Q54" t="s">
        <v>285</v>
      </c>
      <c r="R54" t="s">
        <v>280</v>
      </c>
      <c r="S54" t="b">
        <v>0</v>
      </c>
      <c r="T54" s="1">
        <v>45937</v>
      </c>
      <c r="U54" s="2">
        <f>HYPERLINK("https://sbirkapp.gov.cz/detail/SPPAYP4KTWS5X3ZC", "https://sbirkapp.gov.cz/detail/SPPAYP4KTWS5X3ZC")</f>
        <v>0</v>
      </c>
      <c r="V54" t="s">
        <v>286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287</v>
      </c>
      <c r="F55" t="s">
        <v>28</v>
      </c>
      <c r="G55" t="s">
        <v>288</v>
      </c>
      <c r="H55" s="1">
        <v>43370</v>
      </c>
      <c r="I55" s="1">
        <v>45405.44764348148</v>
      </c>
      <c r="J55" t="s">
        <v>211</v>
      </c>
      <c r="K55" t="s">
        <v>123</v>
      </c>
      <c r="L55" s="1">
        <v>43370</v>
      </c>
      <c r="M55" t="s">
        <v>58</v>
      </c>
      <c r="N55" t="s">
        <v>59</v>
      </c>
      <c r="O55" t="s">
        <v>279</v>
      </c>
      <c r="Q55" t="s">
        <v>285</v>
      </c>
      <c r="R55" t="s">
        <v>280</v>
      </c>
      <c r="S55" t="b">
        <v>0</v>
      </c>
      <c r="T55" s="1">
        <v>45937</v>
      </c>
      <c r="U55" s="2">
        <f>HYPERLINK("https://sbirkapp.gov.cz/detail/SPP3LWSCPIEUQXXQ", "https://sbirkapp.gov.cz/detail/SPP3LWSCPIEUQXXQ")</f>
        <v>0</v>
      </c>
      <c r="V55" t="s">
        <v>289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290</v>
      </c>
      <c r="F56" t="s">
        <v>28</v>
      </c>
      <c r="G56" t="s">
        <v>291</v>
      </c>
      <c r="H56" s="1">
        <v>43241</v>
      </c>
      <c r="I56" s="1">
        <v>45405.44707136469</v>
      </c>
      <c r="J56" t="s">
        <v>292</v>
      </c>
      <c r="K56" t="s">
        <v>123</v>
      </c>
      <c r="L56" s="1">
        <v>43241</v>
      </c>
      <c r="M56" t="s">
        <v>58</v>
      </c>
      <c r="N56" t="s">
        <v>59</v>
      </c>
      <c r="O56" t="s">
        <v>279</v>
      </c>
      <c r="Q56" t="s">
        <v>285</v>
      </c>
      <c r="R56" t="s">
        <v>280</v>
      </c>
      <c r="S56" t="b">
        <v>0</v>
      </c>
      <c r="T56" s="1">
        <v>45937</v>
      </c>
      <c r="U56" s="2">
        <f>HYPERLINK("https://sbirkapp.gov.cz/detail/SPPBF3GQR7653S36", "https://sbirkapp.gov.cz/detail/SPPBF3GQR7653S36")</f>
        <v>0</v>
      </c>
      <c r="V56" t="s">
        <v>293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294</v>
      </c>
      <c r="F57" t="s">
        <v>28</v>
      </c>
      <c r="G57" t="s">
        <v>295</v>
      </c>
      <c r="H57" s="1">
        <v>43005</v>
      </c>
      <c r="I57" s="1">
        <v>45405.43142925476</v>
      </c>
      <c r="J57" t="s">
        <v>142</v>
      </c>
      <c r="K57" t="s">
        <v>123</v>
      </c>
      <c r="L57" s="1">
        <v>43005</v>
      </c>
      <c r="M57" t="s">
        <v>58</v>
      </c>
      <c r="N57" t="s">
        <v>59</v>
      </c>
      <c r="O57" t="s">
        <v>279</v>
      </c>
      <c r="Q57" t="s">
        <v>285</v>
      </c>
      <c r="R57" t="s">
        <v>280</v>
      </c>
      <c r="S57" t="b">
        <v>0</v>
      </c>
      <c r="T57" s="1">
        <v>45937</v>
      </c>
      <c r="U57" s="2">
        <f>HYPERLINK("https://sbirkapp.gov.cz/detail/SPPAQCYMOEO42DFE", "https://sbirkapp.gov.cz/detail/SPPAQCYMOEO42DFE")</f>
        <v>0</v>
      </c>
      <c r="V57" t="s">
        <v>296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297</v>
      </c>
      <c r="F58" t="s">
        <v>28</v>
      </c>
      <c r="G58" t="s">
        <v>298</v>
      </c>
      <c r="H58" s="1">
        <v>42877</v>
      </c>
      <c r="I58" s="1">
        <v>45405.4269929287</v>
      </c>
      <c r="J58" t="s">
        <v>299</v>
      </c>
      <c r="K58" t="s">
        <v>123</v>
      </c>
      <c r="L58" s="1">
        <v>42877</v>
      </c>
      <c r="M58" t="s">
        <v>58</v>
      </c>
      <c r="N58" t="s">
        <v>59</v>
      </c>
      <c r="O58" t="s">
        <v>279</v>
      </c>
      <c r="Q58" t="s">
        <v>285</v>
      </c>
      <c r="R58" t="s">
        <v>280</v>
      </c>
      <c r="S58" t="b">
        <v>0</v>
      </c>
      <c r="T58" s="1">
        <v>45937</v>
      </c>
      <c r="U58" s="2">
        <f>HYPERLINK("https://sbirkapp.gov.cz/detail/SPPTAKI2KJSV5EOU", "https://sbirkapp.gov.cz/detail/SPPTAKI2KJSV5EOU")</f>
        <v>0</v>
      </c>
      <c r="V58" t="s">
        <v>300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301</v>
      </c>
      <c r="F59" t="s">
        <v>28</v>
      </c>
      <c r="G59" t="s">
        <v>302</v>
      </c>
      <c r="H59" s="1">
        <v>42702</v>
      </c>
      <c r="I59" s="1">
        <v>45404.66328546841</v>
      </c>
      <c r="J59" t="s">
        <v>303</v>
      </c>
      <c r="K59" t="s">
        <v>123</v>
      </c>
      <c r="L59" s="1">
        <v>42702</v>
      </c>
      <c r="M59" t="s">
        <v>304</v>
      </c>
      <c r="N59" t="s">
        <v>305</v>
      </c>
      <c r="Q59" t="s">
        <v>306</v>
      </c>
      <c r="R59" t="s">
        <v>280</v>
      </c>
      <c r="S59" t="b">
        <v>0</v>
      </c>
      <c r="T59" s="1">
        <v>45937</v>
      </c>
      <c r="U59" s="2">
        <f>HYPERLINK("https://sbirkapp.gov.cz/detail/SPPY5KCYVDFCHLI4", "https://sbirkapp.gov.cz/detail/SPPY5KCYVDFCHLI4")</f>
        <v>0</v>
      </c>
      <c r="V59" t="s">
        <v>307</v>
      </c>
      <c r="W59">
        <v>2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308</v>
      </c>
      <c r="F60" t="s">
        <v>28</v>
      </c>
      <c r="G60" t="s">
        <v>309</v>
      </c>
      <c r="H60" s="1">
        <v>45400</v>
      </c>
      <c r="I60" s="1">
        <v>45401.48061980082</v>
      </c>
      <c r="J60" t="s">
        <v>310</v>
      </c>
      <c r="K60" t="s">
        <v>31</v>
      </c>
      <c r="M60" t="s">
        <v>311</v>
      </c>
      <c r="N60" t="s">
        <v>312</v>
      </c>
      <c r="O60" t="s">
        <v>313</v>
      </c>
      <c r="R60" t="s">
        <v>314</v>
      </c>
      <c r="S60" t="b">
        <v>0</v>
      </c>
      <c r="T60" s="1">
        <v>45577</v>
      </c>
      <c r="U60" s="2">
        <f>HYPERLINK("https://sbirkapp.gov.cz/detail/SPPEICN53NBSY6NE", "https://sbirkapp.gov.cz/detail/SPPEICN53NBSY6NE")</f>
        <v>0</v>
      </c>
      <c r="V60" t="s">
        <v>315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316</v>
      </c>
      <c r="F61" t="s">
        <v>28</v>
      </c>
      <c r="G61" t="s">
        <v>317</v>
      </c>
      <c r="H61" s="1">
        <v>45400</v>
      </c>
      <c r="I61" s="1">
        <v>45401.43889520937</v>
      </c>
      <c r="J61" t="s">
        <v>310</v>
      </c>
      <c r="K61" t="s">
        <v>31</v>
      </c>
      <c r="M61" t="s">
        <v>318</v>
      </c>
      <c r="N61" t="s">
        <v>319</v>
      </c>
      <c r="O61" t="s">
        <v>320</v>
      </c>
      <c r="S61" t="b">
        <v>1</v>
      </c>
      <c r="U61" s="2">
        <f>HYPERLINK("https://sbirkapp.gov.cz/detail/SPP2VRGZXS4CQ4I4", "https://sbirkapp.gov.cz/detail/SPP2VRGZXS4CQ4I4")</f>
        <v>0</v>
      </c>
      <c r="V61" t="s">
        <v>321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322</v>
      </c>
      <c r="F62" t="s">
        <v>28</v>
      </c>
      <c r="G62" t="s">
        <v>323</v>
      </c>
      <c r="H62" s="1">
        <v>45344</v>
      </c>
      <c r="I62" s="1">
        <v>45351.41382980857</v>
      </c>
      <c r="J62" t="s">
        <v>324</v>
      </c>
      <c r="K62" t="s">
        <v>31</v>
      </c>
      <c r="M62" t="s">
        <v>325</v>
      </c>
      <c r="N62" t="s">
        <v>326</v>
      </c>
      <c r="S62" t="b">
        <v>1</v>
      </c>
      <c r="U62" s="2">
        <f>HYPERLINK("https://sbirkapp.gov.cz/detail/SPPU2OKVP3QYVKE6", "https://sbirkapp.gov.cz/detail/SPPU2OKVP3QYVKE6")</f>
        <v>0</v>
      </c>
      <c r="V62" t="s">
        <v>327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328</v>
      </c>
      <c r="F63" t="s">
        <v>63</v>
      </c>
      <c r="G63" t="s">
        <v>329</v>
      </c>
      <c r="H63" s="1">
        <v>45327</v>
      </c>
      <c r="I63" s="1">
        <v>45328.39981367473</v>
      </c>
      <c r="J63" t="s">
        <v>330</v>
      </c>
      <c r="K63" t="s">
        <v>31</v>
      </c>
      <c r="M63" t="s">
        <v>331</v>
      </c>
      <c r="N63" t="s">
        <v>332</v>
      </c>
      <c r="O63" t="s">
        <v>333</v>
      </c>
      <c r="S63" t="b">
        <v>1</v>
      </c>
      <c r="U63" s="2">
        <f>HYPERLINK("https://sbirkapp.gov.cz/detail/SPP5HNNYUWR3LAKK", "https://sbirkapp.gov.cz/detail/SPP5HNNYUWR3LAKK")</f>
        <v>0</v>
      </c>
      <c r="V63" t="s">
        <v>334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335</v>
      </c>
      <c r="F64" t="s">
        <v>63</v>
      </c>
      <c r="G64" t="s">
        <v>336</v>
      </c>
      <c r="H64" s="1">
        <v>45264</v>
      </c>
      <c r="I64" s="1">
        <v>45272.58146962402</v>
      </c>
      <c r="J64" t="s">
        <v>337</v>
      </c>
      <c r="K64" t="s">
        <v>31</v>
      </c>
      <c r="M64" t="s">
        <v>255</v>
      </c>
      <c r="N64" t="s">
        <v>256</v>
      </c>
      <c r="O64" t="s">
        <v>338</v>
      </c>
      <c r="R64" t="s">
        <v>339</v>
      </c>
      <c r="S64" t="b">
        <v>0</v>
      </c>
      <c r="T64" s="1">
        <v>45658</v>
      </c>
      <c r="U64" s="2">
        <f>HYPERLINK("https://sbirkapp.gov.cz/detail/SPP3FI2BU2CONZ36", "https://sbirkapp.gov.cz/detail/SPP3FI2BU2CONZ36")</f>
        <v>0</v>
      </c>
      <c r="V64" t="s">
        <v>340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341</v>
      </c>
      <c r="F65" t="s">
        <v>28</v>
      </c>
      <c r="G65" t="s">
        <v>342</v>
      </c>
      <c r="H65" s="1">
        <v>45253</v>
      </c>
      <c r="I65" s="1">
        <v>45260.57169691891</v>
      </c>
      <c r="J65" t="s">
        <v>337</v>
      </c>
      <c r="K65" t="s">
        <v>31</v>
      </c>
      <c r="M65" t="s">
        <v>343</v>
      </c>
      <c r="N65" t="s">
        <v>344</v>
      </c>
      <c r="S65" t="b">
        <v>1</v>
      </c>
      <c r="U65" s="2">
        <f>HYPERLINK("https://sbirkapp.gov.cz/detail/SPPVGN6WSA7UBKVK", "https://sbirkapp.gov.cz/detail/SPPVGN6WSA7UBKVK")</f>
        <v>0</v>
      </c>
      <c r="V65" t="s">
        <v>345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346</v>
      </c>
      <c r="F66" t="s">
        <v>28</v>
      </c>
      <c r="G66" t="s">
        <v>347</v>
      </c>
      <c r="H66" s="1">
        <v>45253</v>
      </c>
      <c r="I66" s="1">
        <v>45260.57165854149</v>
      </c>
      <c r="J66" t="s">
        <v>337</v>
      </c>
      <c r="K66" t="s">
        <v>31</v>
      </c>
      <c r="M66" t="s">
        <v>318</v>
      </c>
      <c r="N66" t="s">
        <v>319</v>
      </c>
      <c r="P66" t="s">
        <v>348</v>
      </c>
      <c r="Q66" t="s">
        <v>349</v>
      </c>
      <c r="S66" t="b">
        <v>1</v>
      </c>
      <c r="U66" s="2">
        <f>HYPERLINK("https://sbirkapp.gov.cz/detail/SPP2TZVOFIG4VNGQ", "https://sbirkapp.gov.cz/detail/SPP2TZVOFIG4VNGQ")</f>
        <v>0</v>
      </c>
      <c r="V66" t="s">
        <v>350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351</v>
      </c>
      <c r="F67" t="s">
        <v>28</v>
      </c>
      <c r="G67" t="s">
        <v>352</v>
      </c>
      <c r="H67" s="1">
        <v>45253</v>
      </c>
      <c r="I67" s="1">
        <v>45260.55920430669</v>
      </c>
      <c r="J67" t="s">
        <v>337</v>
      </c>
      <c r="K67" t="s">
        <v>31</v>
      </c>
      <c r="M67" t="s">
        <v>46</v>
      </c>
      <c r="N67" t="s">
        <v>47</v>
      </c>
      <c r="R67" t="s">
        <v>353</v>
      </c>
      <c r="S67" t="b">
        <v>0</v>
      </c>
      <c r="T67" s="1">
        <v>46023</v>
      </c>
      <c r="U67" s="2">
        <f>HYPERLINK("https://sbirkapp.gov.cz/detail/SPP5GOMGY64ZPTK4", "https://sbirkapp.gov.cz/detail/SPP5GOMGY64ZPTK4")</f>
        <v>0</v>
      </c>
      <c r="V67" t="s">
        <v>354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355</v>
      </c>
      <c r="F68" t="s">
        <v>28</v>
      </c>
      <c r="G68" t="s">
        <v>356</v>
      </c>
      <c r="H68" s="1">
        <v>45253</v>
      </c>
      <c r="I68" s="1">
        <v>45260.55917440242</v>
      </c>
      <c r="J68" t="s">
        <v>337</v>
      </c>
      <c r="K68" t="s">
        <v>31</v>
      </c>
      <c r="M68" t="s">
        <v>357</v>
      </c>
      <c r="N68" t="s">
        <v>358</v>
      </c>
      <c r="S68" t="b">
        <v>1</v>
      </c>
      <c r="U68" s="2">
        <f>HYPERLINK("https://sbirkapp.gov.cz/detail/SPPJUPRV5RVX5CCU", "https://sbirkapp.gov.cz/detail/SPPJUPRV5RVX5CCU")</f>
        <v>0</v>
      </c>
      <c r="V68" t="s">
        <v>359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360</v>
      </c>
      <c r="F69" t="s">
        <v>63</v>
      </c>
      <c r="G69" t="s">
        <v>361</v>
      </c>
      <c r="H69" s="1">
        <v>45173</v>
      </c>
      <c r="I69" s="1">
        <v>45240.43171138284</v>
      </c>
      <c r="J69" t="s">
        <v>337</v>
      </c>
      <c r="K69" t="s">
        <v>31</v>
      </c>
      <c r="M69" t="s">
        <v>255</v>
      </c>
      <c r="N69" t="s">
        <v>256</v>
      </c>
      <c r="P69" t="s">
        <v>362</v>
      </c>
      <c r="Q69" t="s">
        <v>363</v>
      </c>
      <c r="R69" t="s">
        <v>339</v>
      </c>
      <c r="S69" t="b">
        <v>0</v>
      </c>
      <c r="T69" s="1">
        <v>45658</v>
      </c>
      <c r="U69" s="2">
        <f>HYPERLINK("https://sbirkapp.gov.cz/detail/SPPS6DHRCX42NABE", "https://sbirkapp.gov.cz/detail/SPPS6DHRCX42NABE")</f>
        <v>0</v>
      </c>
      <c r="V69" t="s">
        <v>364</v>
      </c>
      <c r="W69">
        <v>3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365</v>
      </c>
      <c r="F70" t="s">
        <v>63</v>
      </c>
      <c r="G70" t="s">
        <v>366</v>
      </c>
      <c r="H70" s="1">
        <v>45159</v>
      </c>
      <c r="I70" s="1">
        <v>45159.6111980346</v>
      </c>
      <c r="J70" t="s">
        <v>367</v>
      </c>
      <c r="K70" t="s">
        <v>31</v>
      </c>
      <c r="M70" t="s">
        <v>255</v>
      </c>
      <c r="N70" t="s">
        <v>256</v>
      </c>
      <c r="O70" t="s">
        <v>362</v>
      </c>
      <c r="R70" t="s">
        <v>338</v>
      </c>
      <c r="S70" t="s">
        <v>257</v>
      </c>
      <c r="T70" t="s">
        <v>88</v>
      </c>
      <c r="U70" s="2">
        <f>HYPERLINK("https://sbirkapp.gov.cz/detail/SPP5XKO7YFF2IAZE", "https://sbirkapp.gov.cz/detail/SPP5XKO7YFF2IAZE")</f>
        <v>0</v>
      </c>
      <c r="V70" t="s">
        <v>368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369</v>
      </c>
      <c r="F71" t="s">
        <v>63</v>
      </c>
      <c r="G71" t="s">
        <v>370</v>
      </c>
      <c r="H71" s="1">
        <v>45036</v>
      </c>
      <c r="I71" s="1">
        <v>45082.433179082</v>
      </c>
      <c r="J71" t="s">
        <v>371</v>
      </c>
      <c r="K71" t="s">
        <v>31</v>
      </c>
      <c r="M71" t="s">
        <v>255</v>
      </c>
      <c r="N71" t="s">
        <v>256</v>
      </c>
      <c r="O71" t="s">
        <v>362</v>
      </c>
      <c r="R71" t="s">
        <v>338</v>
      </c>
      <c r="S71" t="s">
        <v>257</v>
      </c>
      <c r="T71" t="s">
        <v>88</v>
      </c>
      <c r="U71" s="2">
        <f>HYPERLINK("https://sbirkapp.gov.cz/detail/SPPEBTGOC64ODTPE", "https://sbirkapp.gov.cz/detail/SPPEBTGOC64ODTPE")</f>
        <v>0</v>
      </c>
      <c r="V71" t="s">
        <v>372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373</v>
      </c>
      <c r="F72" t="s">
        <v>28</v>
      </c>
      <c r="G72" t="s">
        <v>374</v>
      </c>
      <c r="H72" s="1">
        <v>45008</v>
      </c>
      <c r="I72" s="1">
        <v>45009.52864776214</v>
      </c>
      <c r="J72" t="s">
        <v>375</v>
      </c>
      <c r="K72" t="s">
        <v>31</v>
      </c>
      <c r="M72" t="s">
        <v>318</v>
      </c>
      <c r="N72" t="s">
        <v>319</v>
      </c>
      <c r="R72" t="s">
        <v>320</v>
      </c>
      <c r="S72" t="b">
        <v>0</v>
      </c>
      <c r="T72" s="1">
        <v>45292</v>
      </c>
      <c r="U72" s="2">
        <f>HYPERLINK("https://sbirkapp.gov.cz/detail/SPPFL77BE5B3MFI2", "https://sbirkapp.gov.cz/detail/SPPFL77BE5B3MFI2")</f>
        <v>0</v>
      </c>
      <c r="V72" t="s">
        <v>376</v>
      </c>
      <c r="W72">
        <v>2</v>
      </c>
    </row>
    <row r="73" spans="1:23">
      <c r="A73" t="s">
        <v>23</v>
      </c>
      <c r="B73" t="s">
        <v>24</v>
      </c>
      <c r="C73" t="s">
        <v>25</v>
      </c>
      <c r="D73" t="s">
        <v>26</v>
      </c>
      <c r="E73" t="s">
        <v>377</v>
      </c>
      <c r="F73" t="s">
        <v>63</v>
      </c>
      <c r="G73" t="s">
        <v>378</v>
      </c>
      <c r="H73" s="1">
        <v>44735</v>
      </c>
      <c r="I73" s="1">
        <v>44739.52511096323</v>
      </c>
      <c r="J73" t="s">
        <v>379</v>
      </c>
      <c r="K73" t="s">
        <v>31</v>
      </c>
      <c r="M73" t="s">
        <v>255</v>
      </c>
      <c r="N73" t="s">
        <v>256</v>
      </c>
      <c r="O73" t="s">
        <v>362</v>
      </c>
      <c r="R73" t="s">
        <v>338</v>
      </c>
      <c r="S73" t="s">
        <v>257</v>
      </c>
      <c r="T73" t="s">
        <v>88</v>
      </c>
      <c r="U73" s="2">
        <f>HYPERLINK("https://sbirkapp.gov.cz/detail/SPPPIIXDIO2XUIO6", "https://sbirkapp.gov.cz/detail/SPPPIIXDIO2XUIO6")</f>
        <v>0</v>
      </c>
      <c r="V73" t="s">
        <v>380</v>
      </c>
      <c r="W73">
        <v>2</v>
      </c>
    </row>
    <row r="74" spans="1:23">
      <c r="A74" t="s">
        <v>23</v>
      </c>
      <c r="B74" t="s">
        <v>24</v>
      </c>
      <c r="C74" t="s">
        <v>25</v>
      </c>
      <c r="D74" t="s">
        <v>26</v>
      </c>
      <c r="E74" t="s">
        <v>381</v>
      </c>
      <c r="F74" t="s">
        <v>28</v>
      </c>
      <c r="G74" t="s">
        <v>382</v>
      </c>
      <c r="H74" s="1">
        <v>44735</v>
      </c>
      <c r="I74" s="1">
        <v>44736.57233161006</v>
      </c>
      <c r="J74" t="s">
        <v>383</v>
      </c>
      <c r="K74" t="s">
        <v>31</v>
      </c>
      <c r="M74" t="s">
        <v>311</v>
      </c>
      <c r="N74" t="s">
        <v>312</v>
      </c>
      <c r="O74" t="s">
        <v>313</v>
      </c>
      <c r="R74" t="s">
        <v>314</v>
      </c>
      <c r="S74" t="b">
        <v>0</v>
      </c>
      <c r="T74" s="1">
        <v>45577</v>
      </c>
      <c r="U74" s="2">
        <f>HYPERLINK("https://sbirkapp.gov.cz/detail/SPP3YXXHWGFTB33S", "https://sbirkapp.gov.cz/detail/SPP3YXXHWGFTB33S")</f>
        <v>0</v>
      </c>
      <c r="V74" t="s">
        <v>384</v>
      </c>
      <c r="W74">
        <v>1</v>
      </c>
    </row>
    <row r="75" spans="1:23">
      <c r="A75" t="s">
        <v>23</v>
      </c>
      <c r="B75" t="s">
        <v>24</v>
      </c>
      <c r="C75" t="s">
        <v>25</v>
      </c>
      <c r="D75" t="s">
        <v>26</v>
      </c>
      <c r="E75" t="s">
        <v>385</v>
      </c>
      <c r="F75" t="s">
        <v>28</v>
      </c>
      <c r="G75" t="s">
        <v>386</v>
      </c>
      <c r="H75" s="1">
        <v>44502</v>
      </c>
      <c r="I75" s="1">
        <v>44736.50794375902</v>
      </c>
      <c r="J75" t="s">
        <v>122</v>
      </c>
      <c r="K75" t="s">
        <v>123</v>
      </c>
      <c r="L75" s="1">
        <v>44502</v>
      </c>
      <c r="M75" t="s">
        <v>311</v>
      </c>
      <c r="N75" t="s">
        <v>312</v>
      </c>
      <c r="O75" t="s">
        <v>313</v>
      </c>
      <c r="R75" t="s">
        <v>314</v>
      </c>
      <c r="S75" t="b">
        <v>0</v>
      </c>
      <c r="T75" s="1">
        <v>45577</v>
      </c>
      <c r="U75" s="2">
        <f>HYPERLINK("https://sbirkapp.gov.cz/detail/SPPMSFWJWVSOT6OS", "https://sbirkapp.gov.cz/detail/SPPMSFWJWVSOT6OS")</f>
        <v>0</v>
      </c>
      <c r="V75" t="s">
        <v>387</v>
      </c>
      <c r="W75">
        <v>1</v>
      </c>
    </row>
    <row r="76" spans="1:23">
      <c r="A76" t="s">
        <v>23</v>
      </c>
      <c r="B76" t="s">
        <v>24</v>
      </c>
      <c r="C76" t="s">
        <v>25</v>
      </c>
      <c r="D76" t="s">
        <v>26</v>
      </c>
      <c r="E76" t="s">
        <v>388</v>
      </c>
      <c r="F76" t="s">
        <v>28</v>
      </c>
      <c r="G76" t="s">
        <v>389</v>
      </c>
      <c r="H76" s="1">
        <v>43059</v>
      </c>
      <c r="I76" s="1">
        <v>44736.47184532089</v>
      </c>
      <c r="J76" t="s">
        <v>390</v>
      </c>
      <c r="K76" t="s">
        <v>123</v>
      </c>
      <c r="L76" s="1">
        <v>43059</v>
      </c>
      <c r="M76" t="s">
        <v>311</v>
      </c>
      <c r="N76" t="s">
        <v>312</v>
      </c>
      <c r="O76" t="s">
        <v>313</v>
      </c>
      <c r="R76" t="s">
        <v>314</v>
      </c>
      <c r="S76" t="b">
        <v>0</v>
      </c>
      <c r="T76" s="1">
        <v>45577</v>
      </c>
      <c r="U76" s="2">
        <f>HYPERLINK("https://sbirkapp.gov.cz/detail/SPPDZAWEGMA4CGE4", "https://sbirkapp.gov.cz/detail/SPPDZAWEGMA4CGE4")</f>
        <v>0</v>
      </c>
      <c r="V76" t="s">
        <v>391</v>
      </c>
      <c r="W76">
        <v>1</v>
      </c>
    </row>
    <row r="77" spans="1:23">
      <c r="A77" t="s">
        <v>23</v>
      </c>
      <c r="B77" t="s">
        <v>24</v>
      </c>
      <c r="C77" t="s">
        <v>25</v>
      </c>
      <c r="D77" t="s">
        <v>26</v>
      </c>
      <c r="E77" t="s">
        <v>392</v>
      </c>
      <c r="F77" t="s">
        <v>28</v>
      </c>
      <c r="G77" t="s">
        <v>393</v>
      </c>
      <c r="H77" s="1">
        <v>42488</v>
      </c>
      <c r="I77" s="1">
        <v>44736.46883135811</v>
      </c>
      <c r="J77" t="s">
        <v>394</v>
      </c>
      <c r="K77" t="s">
        <v>123</v>
      </c>
      <c r="L77" s="1">
        <v>42488</v>
      </c>
      <c r="M77" t="s">
        <v>311</v>
      </c>
      <c r="N77" t="s">
        <v>312</v>
      </c>
      <c r="O77" t="s">
        <v>313</v>
      </c>
      <c r="R77" t="s">
        <v>314</v>
      </c>
      <c r="S77" t="b">
        <v>0</v>
      </c>
      <c r="T77" s="1">
        <v>45577</v>
      </c>
      <c r="U77" s="2">
        <f>HYPERLINK("https://sbirkapp.gov.cz/detail/SPPSAIW2Q5SHXWTK", "https://sbirkapp.gov.cz/detail/SPPSAIW2Q5SHXWTK")</f>
        <v>0</v>
      </c>
      <c r="V77" t="s">
        <v>395</v>
      </c>
      <c r="W77">
        <v>1</v>
      </c>
    </row>
    <row r="78" spans="1:23">
      <c r="A78" t="s">
        <v>23</v>
      </c>
      <c r="B78" t="s">
        <v>24</v>
      </c>
      <c r="C78" t="s">
        <v>25</v>
      </c>
      <c r="D78" t="s">
        <v>26</v>
      </c>
      <c r="E78" t="s">
        <v>396</v>
      </c>
      <c r="F78" t="s">
        <v>28</v>
      </c>
      <c r="G78" t="s">
        <v>397</v>
      </c>
      <c r="H78" s="1">
        <v>40456</v>
      </c>
      <c r="I78" s="1">
        <v>44736.41642077427</v>
      </c>
      <c r="J78" t="s">
        <v>273</v>
      </c>
      <c r="K78" t="s">
        <v>123</v>
      </c>
      <c r="L78" s="1">
        <v>40456</v>
      </c>
      <c r="M78" t="s">
        <v>311</v>
      </c>
      <c r="N78" t="s">
        <v>312</v>
      </c>
      <c r="Q78" t="s">
        <v>398</v>
      </c>
      <c r="R78" t="s">
        <v>314</v>
      </c>
      <c r="S78" t="b">
        <v>0</v>
      </c>
      <c r="T78" s="1">
        <v>45577</v>
      </c>
      <c r="U78" s="2">
        <f>HYPERLINK("https://sbirkapp.gov.cz/detail/SPPLB6QFWBR6NILA", "https://sbirkapp.gov.cz/detail/SPPLB6QFWBR6NILA")</f>
        <v>0</v>
      </c>
      <c r="V78" t="s">
        <v>399</v>
      </c>
      <c r="W78">
        <v>1</v>
      </c>
    </row>
    <row r="79" spans="1:23">
      <c r="A79" t="s">
        <v>23</v>
      </c>
      <c r="B79" t="s">
        <v>24</v>
      </c>
      <c r="C79" t="s">
        <v>25</v>
      </c>
      <c r="D79" t="s">
        <v>26</v>
      </c>
      <c r="E79" t="s">
        <v>400</v>
      </c>
      <c r="F79" t="s">
        <v>63</v>
      </c>
      <c r="G79" t="s">
        <v>401</v>
      </c>
      <c r="H79" s="1">
        <v>44725</v>
      </c>
      <c r="I79" s="1">
        <v>44726.47953034339</v>
      </c>
      <c r="J79" t="s">
        <v>402</v>
      </c>
      <c r="K79" t="s">
        <v>31</v>
      </c>
      <c r="M79" t="s">
        <v>403</v>
      </c>
      <c r="N79" t="s">
        <v>404</v>
      </c>
      <c r="S79" t="b">
        <v>1</v>
      </c>
      <c r="U79" s="2">
        <f>HYPERLINK("https://sbirkapp.gov.cz/detail/SPPNDR53YJG7UTLE", "https://sbirkapp.gov.cz/detail/SPPNDR53YJG7UTLE")</f>
        <v>0</v>
      </c>
      <c r="V79" t="s">
        <v>405</v>
      </c>
      <c r="W79">
        <v>1</v>
      </c>
    </row>
    <row r="80" spans="1:23">
      <c r="A80" t="s">
        <v>23</v>
      </c>
      <c r="B80" t="s">
        <v>24</v>
      </c>
      <c r="C80" t="s">
        <v>25</v>
      </c>
      <c r="D80" t="s">
        <v>26</v>
      </c>
      <c r="E80" t="s">
        <v>406</v>
      </c>
      <c r="F80" t="s">
        <v>63</v>
      </c>
      <c r="G80" t="s">
        <v>407</v>
      </c>
      <c r="H80" s="1">
        <v>44725</v>
      </c>
      <c r="I80" s="1">
        <v>44726.46219088973</v>
      </c>
      <c r="J80" t="s">
        <v>402</v>
      </c>
      <c r="K80" t="s">
        <v>31</v>
      </c>
      <c r="M80" t="s">
        <v>331</v>
      </c>
      <c r="N80" t="s">
        <v>332</v>
      </c>
      <c r="O80" t="s">
        <v>333</v>
      </c>
      <c r="S80" t="b">
        <v>1</v>
      </c>
      <c r="U80" s="2">
        <f>HYPERLINK("https://sbirkapp.gov.cz/detail/SPPI2WKZYKC42EBQ", "https://sbirkapp.gov.cz/detail/SPPI2WKZYKC42EBQ")</f>
        <v>0</v>
      </c>
      <c r="V80" t="s">
        <v>408</v>
      </c>
      <c r="W80">
        <v>1</v>
      </c>
    </row>
    <row r="81" spans="1:23">
      <c r="A81" t="s">
        <v>23</v>
      </c>
      <c r="B81" t="s">
        <v>24</v>
      </c>
      <c r="C81" t="s">
        <v>25</v>
      </c>
      <c r="D81" t="s">
        <v>26</v>
      </c>
      <c r="E81" t="s">
        <v>409</v>
      </c>
      <c r="F81" t="s">
        <v>63</v>
      </c>
      <c r="G81" t="s">
        <v>410</v>
      </c>
      <c r="H81" s="1">
        <v>44714</v>
      </c>
      <c r="I81" s="1">
        <v>44718.70830207814</v>
      </c>
      <c r="J81" t="s">
        <v>411</v>
      </c>
      <c r="K81" t="s">
        <v>31</v>
      </c>
      <c r="M81" t="s">
        <v>331</v>
      </c>
      <c r="N81" t="s">
        <v>332</v>
      </c>
      <c r="O81" t="s">
        <v>333</v>
      </c>
      <c r="S81" t="b">
        <v>1</v>
      </c>
      <c r="U81" s="2">
        <f>HYPERLINK("https://sbirkapp.gov.cz/detail/SPPQ35VH2BD6FKBI", "https://sbirkapp.gov.cz/detail/SPPQ35VH2BD6FKBI")</f>
        <v>0</v>
      </c>
      <c r="V81" t="s">
        <v>412</v>
      </c>
      <c r="W81">
        <v>1</v>
      </c>
    </row>
    <row r="82" spans="1:23">
      <c r="A82" t="s">
        <v>23</v>
      </c>
      <c r="B82" t="s">
        <v>24</v>
      </c>
      <c r="C82" t="s">
        <v>25</v>
      </c>
      <c r="D82" t="s">
        <v>26</v>
      </c>
      <c r="E82" t="s">
        <v>290</v>
      </c>
      <c r="F82" t="s">
        <v>63</v>
      </c>
      <c r="G82" t="s">
        <v>413</v>
      </c>
      <c r="H82" s="1">
        <v>43298</v>
      </c>
      <c r="I82" s="1">
        <v>44718.70515138071</v>
      </c>
      <c r="J82" t="s">
        <v>414</v>
      </c>
      <c r="K82" t="s">
        <v>123</v>
      </c>
      <c r="L82" s="1">
        <v>43298</v>
      </c>
      <c r="M82" t="s">
        <v>331</v>
      </c>
      <c r="N82" t="s">
        <v>332</v>
      </c>
      <c r="O82" t="s">
        <v>333</v>
      </c>
      <c r="S82" t="b">
        <v>1</v>
      </c>
      <c r="U82" s="2">
        <f>HYPERLINK("https://sbirkapp.gov.cz/detail/SPPG67MYQUNWVFDC", "https://sbirkapp.gov.cz/detail/SPPG67MYQUNWVFDC")</f>
        <v>0</v>
      </c>
      <c r="V82" t="s">
        <v>415</v>
      </c>
      <c r="W82">
        <v>1</v>
      </c>
    </row>
    <row r="83" spans="1:23">
      <c r="A83" t="s">
        <v>23</v>
      </c>
      <c r="B83" t="s">
        <v>24</v>
      </c>
      <c r="C83" t="s">
        <v>25</v>
      </c>
      <c r="D83" t="s">
        <v>26</v>
      </c>
      <c r="E83" t="s">
        <v>416</v>
      </c>
      <c r="F83" t="s">
        <v>63</v>
      </c>
      <c r="G83" t="s">
        <v>417</v>
      </c>
      <c r="H83" s="1">
        <v>42311</v>
      </c>
      <c r="I83" s="1">
        <v>44718.70409721776</v>
      </c>
      <c r="J83" t="s">
        <v>418</v>
      </c>
      <c r="K83" t="s">
        <v>123</v>
      </c>
      <c r="L83" s="1">
        <v>42311</v>
      </c>
      <c r="M83" t="s">
        <v>331</v>
      </c>
      <c r="N83" t="s">
        <v>332</v>
      </c>
      <c r="O83" t="s">
        <v>333</v>
      </c>
      <c r="S83" t="b">
        <v>1</v>
      </c>
      <c r="U83" s="2">
        <f>HYPERLINK("https://sbirkapp.gov.cz/detail/SPPDQWF3DTHFEN3Q", "https://sbirkapp.gov.cz/detail/SPPDQWF3DTHFEN3Q")</f>
        <v>0</v>
      </c>
      <c r="V83" t="s">
        <v>419</v>
      </c>
      <c r="W83">
        <v>1</v>
      </c>
    </row>
    <row r="84" spans="1:23">
      <c r="A84" t="s">
        <v>23</v>
      </c>
      <c r="B84" t="s">
        <v>24</v>
      </c>
      <c r="C84" t="s">
        <v>25</v>
      </c>
      <c r="D84" t="s">
        <v>26</v>
      </c>
      <c r="E84" t="s">
        <v>420</v>
      </c>
      <c r="F84" t="s">
        <v>63</v>
      </c>
      <c r="G84" t="s">
        <v>421</v>
      </c>
      <c r="H84" s="1">
        <v>40154</v>
      </c>
      <c r="I84" s="1">
        <v>44718.65904030517</v>
      </c>
      <c r="J84" t="s">
        <v>422</v>
      </c>
      <c r="K84" t="s">
        <v>123</v>
      </c>
      <c r="L84" s="1">
        <v>40154</v>
      </c>
      <c r="M84" t="s">
        <v>331</v>
      </c>
      <c r="N84" t="s">
        <v>332</v>
      </c>
      <c r="Q84" t="s">
        <v>423</v>
      </c>
      <c r="S84" t="b">
        <v>1</v>
      </c>
      <c r="U84" s="2">
        <f>HYPERLINK("https://sbirkapp.gov.cz/detail/SPP357HTAOK6QJQU", "https://sbirkapp.gov.cz/detail/SPP357HTAOK6QJQU")</f>
        <v>0</v>
      </c>
      <c r="V84" t="s">
        <v>424</v>
      </c>
      <c r="W84">
        <v>1</v>
      </c>
    </row>
    <row r="85" spans="1:23">
      <c r="A85" t="s">
        <v>23</v>
      </c>
      <c r="B85" t="s">
        <v>24</v>
      </c>
      <c r="C85" t="s">
        <v>25</v>
      </c>
      <c r="D85" t="s">
        <v>26</v>
      </c>
      <c r="E85" t="s">
        <v>425</v>
      </c>
      <c r="F85" t="s">
        <v>63</v>
      </c>
      <c r="G85" t="s">
        <v>426</v>
      </c>
      <c r="H85" s="1">
        <v>44678</v>
      </c>
      <c r="I85" s="1">
        <v>44679.40087626239</v>
      </c>
      <c r="J85" t="s">
        <v>427</v>
      </c>
      <c r="K85" t="s">
        <v>31</v>
      </c>
      <c r="M85" t="s">
        <v>255</v>
      </c>
      <c r="N85" t="s">
        <v>256</v>
      </c>
      <c r="O85" t="s">
        <v>362</v>
      </c>
      <c r="R85" t="s">
        <v>338</v>
      </c>
      <c r="S85" t="s">
        <v>257</v>
      </c>
      <c r="T85" t="s">
        <v>88</v>
      </c>
      <c r="U85" s="2">
        <f>HYPERLINK("https://sbirkapp.gov.cz/detail/SPPSE73H7IWX7UQY", "https://sbirkapp.gov.cz/detail/SPPSE73H7IWX7UQY")</f>
        <v>0</v>
      </c>
      <c r="V85" t="s">
        <v>428</v>
      </c>
      <c r="W85">
        <v>2</v>
      </c>
    </row>
    <row r="86" spans="1:23">
      <c r="A86" t="s">
        <v>23</v>
      </c>
      <c r="B86" t="s">
        <v>24</v>
      </c>
      <c r="C86" t="s">
        <v>25</v>
      </c>
      <c r="D86" t="s">
        <v>26</v>
      </c>
      <c r="E86" t="s">
        <v>429</v>
      </c>
      <c r="F86" t="s">
        <v>28</v>
      </c>
      <c r="G86" t="s">
        <v>430</v>
      </c>
      <c r="H86" s="1">
        <v>44637</v>
      </c>
      <c r="I86" s="1">
        <v>44651.52620483866</v>
      </c>
      <c r="J86" t="s">
        <v>431</v>
      </c>
      <c r="K86" t="s">
        <v>31</v>
      </c>
      <c r="M86" t="s">
        <v>158</v>
      </c>
      <c r="N86" t="s">
        <v>159</v>
      </c>
      <c r="O86" t="s">
        <v>432</v>
      </c>
      <c r="R86" t="s">
        <v>433</v>
      </c>
      <c r="S86" t="b">
        <v>0</v>
      </c>
      <c r="T86" s="1">
        <v>45658</v>
      </c>
      <c r="U86" s="2">
        <f>HYPERLINK("https://sbirkapp.gov.cz/detail/SPPYE6VOT6CPIHPS", "https://sbirkapp.gov.cz/detail/SPPYE6VOT6CPIHPS")</f>
        <v>0</v>
      </c>
      <c r="V86" t="s">
        <v>434</v>
      </c>
      <c r="W86">
        <v>1</v>
      </c>
    </row>
    <row r="87" spans="1:23">
      <c r="A87" t="s">
        <v>23</v>
      </c>
      <c r="B87" t="s">
        <v>24</v>
      </c>
      <c r="C87" t="s">
        <v>25</v>
      </c>
      <c r="D87" t="s">
        <v>26</v>
      </c>
      <c r="E87" t="s">
        <v>435</v>
      </c>
      <c r="F87" t="s">
        <v>28</v>
      </c>
      <c r="G87" t="s">
        <v>436</v>
      </c>
      <c r="H87" s="1">
        <v>44372</v>
      </c>
      <c r="I87" s="1">
        <v>44650.60668522586</v>
      </c>
      <c r="J87" t="s">
        <v>437</v>
      </c>
      <c r="K87" t="s">
        <v>123</v>
      </c>
      <c r="L87" s="1">
        <v>44372</v>
      </c>
      <c r="M87" t="s">
        <v>158</v>
      </c>
      <c r="N87" t="s">
        <v>159</v>
      </c>
      <c r="Q87" t="s">
        <v>438</v>
      </c>
      <c r="R87" t="s">
        <v>433</v>
      </c>
      <c r="S87" t="b">
        <v>0</v>
      </c>
      <c r="T87" s="1">
        <v>45658</v>
      </c>
      <c r="U87" s="2">
        <f>HYPERLINK("https://sbirkapp.gov.cz/detail/SPPEMELRP7XOWISM", "https://sbirkapp.gov.cz/detail/SPPEMELRP7XOWISM")</f>
        <v>0</v>
      </c>
      <c r="V87" t="s">
        <v>439</v>
      </c>
      <c r="W87">
        <v>1</v>
      </c>
    </row>
    <row r="88" spans="1:23">
      <c r="A88" t="s">
        <v>23</v>
      </c>
      <c r="B88" t="s">
        <v>24</v>
      </c>
      <c r="C88" t="s">
        <v>25</v>
      </c>
      <c r="D88" t="s">
        <v>26</v>
      </c>
      <c r="E88" t="s">
        <v>440</v>
      </c>
      <c r="F88" t="s">
        <v>63</v>
      </c>
      <c r="G88" t="s">
        <v>441</v>
      </c>
      <c r="H88" s="1">
        <v>44547</v>
      </c>
      <c r="I88" s="1">
        <v>44635.58205783415</v>
      </c>
      <c r="J88" t="s">
        <v>437</v>
      </c>
      <c r="K88" t="s">
        <v>123</v>
      </c>
      <c r="L88" s="1">
        <v>44547</v>
      </c>
      <c r="M88" t="s">
        <v>255</v>
      </c>
      <c r="N88" t="s">
        <v>256</v>
      </c>
      <c r="O88" t="s">
        <v>362</v>
      </c>
      <c r="R88" t="s">
        <v>338</v>
      </c>
      <c r="S88" t="s">
        <v>257</v>
      </c>
      <c r="T88" t="s">
        <v>88</v>
      </c>
      <c r="U88" s="2">
        <f>HYPERLINK("https://sbirkapp.gov.cz/detail/SPPJSWHLLMIHIKHA", "https://sbirkapp.gov.cz/detail/SPPJSWHLLMIHIKHA")</f>
        <v>0</v>
      </c>
      <c r="V88" t="s">
        <v>442</v>
      </c>
      <c r="W88">
        <v>2</v>
      </c>
    </row>
    <row r="89" spans="1:23">
      <c r="A89" t="s">
        <v>23</v>
      </c>
      <c r="B89" t="s">
        <v>24</v>
      </c>
      <c r="C89" t="s">
        <v>25</v>
      </c>
      <c r="D89" t="s">
        <v>26</v>
      </c>
      <c r="E89" t="s">
        <v>443</v>
      </c>
      <c r="F89" t="s">
        <v>63</v>
      </c>
      <c r="G89" t="s">
        <v>444</v>
      </c>
      <c r="H89" s="1">
        <v>43745</v>
      </c>
      <c r="I89" s="1">
        <v>44635.58047015506</v>
      </c>
      <c r="J89" t="s">
        <v>445</v>
      </c>
      <c r="K89" t="s">
        <v>123</v>
      </c>
      <c r="L89" s="1">
        <v>43745</v>
      </c>
      <c r="M89" t="s">
        <v>255</v>
      </c>
      <c r="N89" t="s">
        <v>256</v>
      </c>
      <c r="O89" t="s">
        <v>362</v>
      </c>
      <c r="R89" t="s">
        <v>338</v>
      </c>
      <c r="S89" t="s">
        <v>257</v>
      </c>
      <c r="T89" t="s">
        <v>88</v>
      </c>
      <c r="U89" s="2">
        <f>HYPERLINK("https://sbirkapp.gov.cz/detail/SPPDG5TMFVSI76S6", "https://sbirkapp.gov.cz/detail/SPPDG5TMFVSI76S6")</f>
        <v>0</v>
      </c>
      <c r="V89" t="s">
        <v>446</v>
      </c>
      <c r="W89">
        <v>2</v>
      </c>
    </row>
    <row r="90" spans="1:23">
      <c r="A90" t="s">
        <v>23</v>
      </c>
      <c r="B90" t="s">
        <v>24</v>
      </c>
      <c r="C90" t="s">
        <v>25</v>
      </c>
      <c r="D90" t="s">
        <v>26</v>
      </c>
      <c r="E90" t="s">
        <v>447</v>
      </c>
      <c r="F90" t="s">
        <v>63</v>
      </c>
      <c r="G90" t="s">
        <v>448</v>
      </c>
      <c r="H90" s="1">
        <v>44219</v>
      </c>
      <c r="I90" s="1">
        <v>44635.58046104135</v>
      </c>
      <c r="J90" t="s">
        <v>449</v>
      </c>
      <c r="K90" t="s">
        <v>123</v>
      </c>
      <c r="L90" s="1">
        <v>44219</v>
      </c>
      <c r="M90" t="s">
        <v>255</v>
      </c>
      <c r="N90" t="s">
        <v>256</v>
      </c>
      <c r="O90" t="s">
        <v>362</v>
      </c>
      <c r="R90" t="s">
        <v>338</v>
      </c>
      <c r="S90" t="s">
        <v>257</v>
      </c>
      <c r="T90" t="s">
        <v>88</v>
      </c>
      <c r="U90" s="2">
        <f>HYPERLINK("https://sbirkapp.gov.cz/detail/SPPW6LY5TQQHB5QQ", "https://sbirkapp.gov.cz/detail/SPPW6LY5TQQHB5QQ")</f>
        <v>0</v>
      </c>
      <c r="V90" t="s">
        <v>450</v>
      </c>
      <c r="W90">
        <v>2</v>
      </c>
    </row>
    <row r="91" spans="1:23">
      <c r="A91" t="s">
        <v>23</v>
      </c>
      <c r="B91" t="s">
        <v>24</v>
      </c>
      <c r="C91" t="s">
        <v>25</v>
      </c>
      <c r="D91" t="s">
        <v>26</v>
      </c>
      <c r="E91" t="s">
        <v>451</v>
      </c>
      <c r="F91" t="s">
        <v>63</v>
      </c>
      <c r="G91" t="s">
        <v>452</v>
      </c>
      <c r="H91" s="1">
        <v>43595</v>
      </c>
      <c r="I91" s="1">
        <v>44635.57678471503</v>
      </c>
      <c r="J91" t="s">
        <v>453</v>
      </c>
      <c r="K91" t="s">
        <v>123</v>
      </c>
      <c r="L91" s="1">
        <v>43595</v>
      </c>
      <c r="M91" t="s">
        <v>255</v>
      </c>
      <c r="N91" t="s">
        <v>256</v>
      </c>
      <c r="O91" t="s">
        <v>362</v>
      </c>
      <c r="R91" t="s">
        <v>338</v>
      </c>
      <c r="S91" t="s">
        <v>257</v>
      </c>
      <c r="T91" t="s">
        <v>88</v>
      </c>
      <c r="U91" s="2">
        <f>HYPERLINK("https://sbirkapp.gov.cz/detail/SPPS2FSLSH7VC35E", "https://sbirkapp.gov.cz/detail/SPPS2FSLSH7VC35E")</f>
        <v>0</v>
      </c>
      <c r="V91" t="s">
        <v>454</v>
      </c>
      <c r="W91">
        <v>2</v>
      </c>
    </row>
    <row r="92" spans="1:23">
      <c r="A92" t="s">
        <v>23</v>
      </c>
      <c r="B92" t="s">
        <v>24</v>
      </c>
      <c r="C92" t="s">
        <v>25</v>
      </c>
      <c r="D92" t="s">
        <v>26</v>
      </c>
      <c r="E92" t="s">
        <v>259</v>
      </c>
      <c r="F92" t="s">
        <v>63</v>
      </c>
      <c r="G92" t="s">
        <v>455</v>
      </c>
      <c r="H92" s="1">
        <v>43504</v>
      </c>
      <c r="I92" s="1">
        <v>44635.57625439436</v>
      </c>
      <c r="J92" t="s">
        <v>456</v>
      </c>
      <c r="K92" t="s">
        <v>123</v>
      </c>
      <c r="L92" s="1">
        <v>43504</v>
      </c>
      <c r="M92" t="s">
        <v>255</v>
      </c>
      <c r="N92" t="s">
        <v>256</v>
      </c>
      <c r="O92" t="s">
        <v>362</v>
      </c>
      <c r="R92" t="s">
        <v>338</v>
      </c>
      <c r="S92" t="s">
        <v>257</v>
      </c>
      <c r="T92" t="s">
        <v>88</v>
      </c>
      <c r="U92" s="2">
        <f>HYPERLINK("https://sbirkapp.gov.cz/detail/SPPHHSMNTTVJV4ZS", "https://sbirkapp.gov.cz/detail/SPPHHSMNTTVJV4ZS")</f>
        <v>0</v>
      </c>
      <c r="V92" t="s">
        <v>457</v>
      </c>
      <c r="W92">
        <v>2</v>
      </c>
    </row>
    <row r="93" spans="1:23">
      <c r="A93" t="s">
        <v>23</v>
      </c>
      <c r="B93" t="s">
        <v>24</v>
      </c>
      <c r="C93" t="s">
        <v>25</v>
      </c>
      <c r="D93" t="s">
        <v>26</v>
      </c>
      <c r="E93" t="s">
        <v>458</v>
      </c>
      <c r="F93" t="s">
        <v>63</v>
      </c>
      <c r="G93" t="s">
        <v>459</v>
      </c>
      <c r="H93" s="1">
        <v>44629</v>
      </c>
      <c r="I93" s="1">
        <v>44634.64606895266</v>
      </c>
      <c r="J93" t="s">
        <v>460</v>
      </c>
      <c r="K93" t="s">
        <v>31</v>
      </c>
      <c r="M93" t="s">
        <v>255</v>
      </c>
      <c r="N93" t="s">
        <v>256</v>
      </c>
      <c r="O93" t="s">
        <v>362</v>
      </c>
      <c r="R93" t="s">
        <v>338</v>
      </c>
      <c r="S93" t="s">
        <v>257</v>
      </c>
      <c r="T93" t="s">
        <v>88</v>
      </c>
      <c r="U93" s="2">
        <f>HYPERLINK("https://sbirkapp.gov.cz/detail/SPPE45KTXJNDPG5W", "https://sbirkapp.gov.cz/detail/SPPE45KTXJNDPG5W")</f>
        <v>0</v>
      </c>
      <c r="V93" t="s">
        <v>461</v>
      </c>
      <c r="W93">
        <v>3</v>
      </c>
    </row>
    <row r="94" spans="1:23">
      <c r="A94" t="s">
        <v>23</v>
      </c>
      <c r="B94" t="s">
        <v>24</v>
      </c>
      <c r="C94" t="s">
        <v>25</v>
      </c>
      <c r="D94" t="s">
        <v>26</v>
      </c>
      <c r="E94" t="s">
        <v>462</v>
      </c>
      <c r="F94" t="s">
        <v>63</v>
      </c>
      <c r="G94" t="s">
        <v>463</v>
      </c>
      <c r="H94" s="1">
        <v>43304</v>
      </c>
      <c r="I94" s="1">
        <v>44631.55906701001</v>
      </c>
      <c r="J94" t="s">
        <v>464</v>
      </c>
      <c r="K94" t="s">
        <v>123</v>
      </c>
      <c r="L94" s="1">
        <v>43304</v>
      </c>
      <c r="M94" t="s">
        <v>255</v>
      </c>
      <c r="N94" t="s">
        <v>256</v>
      </c>
      <c r="Q94" t="s">
        <v>465</v>
      </c>
      <c r="R94" t="s">
        <v>466</v>
      </c>
      <c r="S94" t="b">
        <v>0</v>
      </c>
      <c r="T94" s="1">
        <v>45292</v>
      </c>
      <c r="U94" s="2">
        <f>HYPERLINK("https://sbirkapp.gov.cz/detail/SPPIHAAZ6LB7ZPPC", "https://sbirkapp.gov.cz/detail/SPPIHAAZ6LB7ZPPC")</f>
        <v>0</v>
      </c>
      <c r="V94" t="s">
        <v>467</v>
      </c>
      <c r="W9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2026-05-05T17:57:40Z</dcterms:created>
  <dcterms:modified xsi:type="dcterms:W3CDTF">2026-05-05T17:57:40Z</dcterms:modified>
</cp:coreProperties>
</file>