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<sst xmlns="http://schemas.openxmlformats.org/spreadsheetml/2006/main" count="572" uniqueCount="264">
  <si>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</si>
  <si>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</si>
  <si>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</si>
  <si>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</si>
  <si>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</si>
  <si>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</si>
  <si>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</si>
  <si>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</si>
  <si>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</si>
  <si>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</si>
  <si>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</si>
  <si>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</si>
  <si>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</si>
  <si>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</si>
  <si>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</si>
  <si>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</si>
  <si>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</si>
  <si>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</si>
  <si>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</si>
  <si>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</si>
  <si>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</si>
  <si>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</si>
  <si>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</si>
  <si>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Rokytnice nad Jizerou</t>
  </si>
  <si>
    <t>00276057</t>
  </si>
  <si>
    <t>htabfwg</t>
  </si>
  <si>
    <t>Liberecký kraj</t>
  </si>
  <si>
    <t>1/2026</t>
  </si>
  <si>
    <t>Obecně závazná vyhláška</t>
  </si>
  <si>
    <t>o regulaci zacházení s pyrotechnickými výrobky a s lampióny štěstí</t>
  </si>
  <si>
    <t>2026-05-08</t>
  </si>
  <si>
    <t>Běžný</t>
  </si>
  <si>
    <t>pyrotechnické výrobky; veřejný pořádek - jiné</t>
  </si>
  <si>
    <t>zákon č. 206/2015 Sb., zákon o pyrotechnice - § 35c; zákon č. 128/2000 Sb., o obcích - § 10 písm. a) - jiné</t>
  </si>
  <si>
    <t>1/2022: o regulaci používání zábavní pyrotechniky a lampiónů štěstí</t>
  </si>
  <si>
    <t>1685227550</t>
  </si>
  <si>
    <t>1/2025</t>
  </si>
  <si>
    <t xml:space="preserve">o stanovení místního koeficientu pro jednotlivé skupiny nemovitých věcí </t>
  </si>
  <si>
    <t>2026-01-01</t>
  </si>
  <si>
    <t>daň z nemovitých věcí - místní koeficient</t>
  </si>
  <si>
    <t>zákon č. 338/1992 Sb., o dani z nemovitých věcí - § 12 odst. 1 písm. a) bod 4</t>
  </si>
  <si>
    <t xml:space="preserve">3/2024: o stanovení místního koeficientu pro jednotlivé skupiny nemovitých věcí </t>
  </si>
  <si>
    <t>1493527382</t>
  </si>
  <si>
    <t>4/2024</t>
  </si>
  <si>
    <t>Nařízení</t>
  </si>
  <si>
    <t>kterým se vymezují úseky místních komunikací, na kterých se pro jejich malý dopravní význam nezajišťuje sjízdnost a schůdnost odstraňováním sněhu a náledí</t>
  </si>
  <si>
    <t>2024-12-11</t>
  </si>
  <si>
    <t>pozemní komunikace - vyznačení neudržovaných úseků</t>
  </si>
  <si>
    <t xml:space="preserve">zákon č. 13/1997 Sb., o pozemních komunikacích - § 27 odst. 5 </t>
  </si>
  <si>
    <t>4/2006: o stanovení úseků místních komunikacích, na kterých se pro jejich malý dopravní význam nezajišťuje schůdnost a sjízdnost odstraňováním sněhu a náledí</t>
  </si>
  <si>
    <t>1444190019</t>
  </si>
  <si>
    <t>3/2024</t>
  </si>
  <si>
    <t>2025-01-01</t>
  </si>
  <si>
    <t>3/2012: o stanovení místního koeficientu pro výpočet daně z nemovitosti; 4/2012: o stanovení koeficientu pro výpočet daně z nemovitosti</t>
  </si>
  <si>
    <t xml:space="preserve">1/2025: o stanovení místního koeficientu pro jednotlivé skupiny nemovitých věcí </t>
  </si>
  <si>
    <t>1411012569</t>
  </si>
  <si>
    <t>2/2024</t>
  </si>
  <si>
    <t>o stání silničních motorových vozidel na vymezených místních komunikacích</t>
  </si>
  <si>
    <t>2024-06-12</t>
  </si>
  <si>
    <t xml:space="preserve">pozemní komunikace - zpoplatnění stání a odstavení </t>
  </si>
  <si>
    <t xml:space="preserve">zákon č. 13/1997 Sb., o pozemních komunikacích - § 23 odst. 1 </t>
  </si>
  <si>
    <t>2/2022: o stání silničních motorových vozidel na vymezených místních komunikacích</t>
  </si>
  <si>
    <t>1364634045</t>
  </si>
  <si>
    <t>1/2024</t>
  </si>
  <si>
    <t>o místním poplatku za užívání veřejného prostranství</t>
  </si>
  <si>
    <t>2024-01-20</t>
  </si>
  <si>
    <t>místní poplatek za užívání veřejného prostranství</t>
  </si>
  <si>
    <t>zákon č. 565/1990 Sb., o místních poplatcích - § 14 - za užívání veřejného prostranství</t>
  </si>
  <si>
    <t>4/2022: o místním poplatku za užívání veřejného prostranství</t>
  </si>
  <si>
    <t>1294987956</t>
  </si>
  <si>
    <t>6/2023</t>
  </si>
  <si>
    <t xml:space="preserve">kterou se zrušuje obecně závazná vyhláška č. 10/2019,  o místním poplatku ze vstupného </t>
  </si>
  <si>
    <t>2024-01-01</t>
  </si>
  <si>
    <t>zrušovací</t>
  </si>
  <si>
    <t>ústavní zákon č. 1/1993 Sb., Ústava České republiky - čl. 104 odst. 3 - zrušovací OZV</t>
  </si>
  <si>
    <t>10/2019: o místním poplatku ze vstupného</t>
  </si>
  <si>
    <t>1285681967</t>
  </si>
  <si>
    <t>5/2023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</si>
  <si>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</si>
  <si>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</si>
  <si>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</si>
  <si>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</si>
  <si>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1285679537</t>
  </si>
  <si>
    <t>4/2023</t>
  </si>
  <si>
    <t>o místním poplatku ze psů</t>
  </si>
  <si>
    <t>místní poplatek ze psů</t>
  </si>
  <si>
    <t>zákon č. 565/1990 Sb., o místních poplatcích - § 14 - ze psů</t>
  </si>
  <si>
    <t>6/2019: o místním poplatku ze psů</t>
  </si>
  <si>
    <t>1285676779</t>
  </si>
  <si>
    <t>3/2023</t>
  </si>
  <si>
    <t>o místním poplatku za povolení k vjezdu s motorovým  vozidlem do vybraných míst a částí měst</t>
  </si>
  <si>
    <t>místní poplatek za povolení k vjezdu</t>
  </si>
  <si>
    <t>zákon č. 565/1990 Sb., o místních poplatcích - § 14 - za povolení k vjezdu</t>
  </si>
  <si>
    <t>2/2020: o místním poplatku za povolení k vjezdu s motorovým vozidlem do vybraných míst a částí měst</t>
  </si>
  <si>
    <t>1285673886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</si>
  <si>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</si>
  <si>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</si>
  <si>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</si>
  <si>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</si>
  <si>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</si>
  <si>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1285672068</t>
  </si>
  <si>
    <t>1/2023</t>
  </si>
  <si>
    <t>VÝMAZ</t>
  </si>
  <si>
    <t>-</t>
  </si>
  <si>
    <t>1285670119</t>
  </si>
  <si>
    <t>6/2022</t>
  </si>
  <si>
    <t>kterou se zrušuje obecně závazná vyhláška č. 4/2015, kterou se stanoví podmínky k zabezpečení požární ochrany při akcích, kterých se zúčastní větší počet osob</t>
  </si>
  <si>
    <t>2022-12-30</t>
  </si>
  <si>
    <t>4/2015: kterou se stanoví podmínky k zabezpečení požární ochrany při akcích, kterých se zúčastní větší počet osob</t>
  </si>
  <si>
    <t>1116327435</t>
  </si>
  <si>
    <t>5/2022</t>
  </si>
  <si>
    <t>kterou se zrušuje obecně závazná vyhláška č. 1/2019, o sběru a shromažďování rostlinných zbytků (o kompostování)</t>
  </si>
  <si>
    <t>2022-09-30</t>
  </si>
  <si>
    <t>1/2019: o sběru a shromažďování rostlinných zbytků (o kompostování)</t>
  </si>
  <si>
    <t>1082952439</t>
  </si>
  <si>
    <t>4/2022</t>
  </si>
  <si>
    <t>4/2020: o místním poplatku za užívání veřejného prostranství</t>
  </si>
  <si>
    <t>1/2024: o místním poplatku za užívání veřejného prostranství</t>
  </si>
  <si>
    <t>1082951321</t>
  </si>
  <si>
    <t>3/2022</t>
  </si>
  <si>
    <t>o zákazu konzumace alkoholických nápojů na veřejně přístupném místě</t>
  </si>
  <si>
    <t>alkohol - zákaz konzumace</t>
  </si>
  <si>
    <t>zákon č. 65/2017 Sb., o ochraně zdraví před škodlivými účinky návykových látek - § 17 odst. 2 písm. a)</t>
  </si>
  <si>
    <t>7/2007: o zákazu požívání alkoholických nápojů na veřejném prostranství</t>
  </si>
  <si>
    <t>1082948923</t>
  </si>
  <si>
    <t>2/2022</t>
  </si>
  <si>
    <t>2022-08-10</t>
  </si>
  <si>
    <t>1/2012: o stání silničních motorových vozidel na vymezených místních komunikacích</t>
  </si>
  <si>
    <t>2/2024: o stání silničních motorových vozidel na vymezených místních komunikacích; 2/2024: o stání silničních motorových vozidel na vymezených místních komunikacích</t>
  </si>
  <si>
    <t>1065043634</t>
  </si>
  <si>
    <t>1/2013</t>
  </si>
  <si>
    <t>kterým se vydává tržní řád</t>
  </si>
  <si>
    <t>2013-09-04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</si>
  <si>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</si>
  <si>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</si>
  <si>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</si>
  <si>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1013010366</t>
  </si>
  <si>
    <t>1/2012</t>
  </si>
  <si>
    <t>2012-07-01</t>
  </si>
  <si>
    <t>1013009433</t>
  </si>
  <si>
    <t>6/2006</t>
  </si>
  <si>
    <t xml:space="preserve">o rozsahu, způsobu a lhůtách k odstraňování závad ve schůdnosti místních komunikacích a průjezdních úseků silnic </t>
  </si>
  <si>
    <t>2006-04-19</t>
  </si>
  <si>
    <t>pozemní komunikace - odstranění závad ve schůdnosti</t>
  </si>
  <si>
    <t xml:space="preserve">zákon č. 13/1997 Sb., o pozemních komunikacích - § 27 odst. 7 </t>
  </si>
  <si>
    <t>1013000273</t>
  </si>
  <si>
    <t>4/2006</t>
  </si>
  <si>
    <t>o stanovení úseků místních komunikacích, na kterých se pro jejich malý dopravní význam nezajišťuje schůdnost a sjízdnost odstraňováním sněhu a náledí</t>
  </si>
  <si>
    <t>2006-04-05</t>
  </si>
  <si>
    <t>4/2024: kterým se vymezují úseky místních komunikací, na kterých se pro jejich malý dopravní význam nezajišťuje sjízdnost a schůdnost odstraňováním sněhu a náledí</t>
  </si>
  <si>
    <t>1012996064</t>
  </si>
  <si>
    <t>3/2021</t>
  </si>
  <si>
    <t>o stanovení obecního systému odpadového hospodářství</t>
  </si>
  <si>
    <t>2021-12-31</t>
  </si>
  <si>
    <t>systém odpadového hospodářství</t>
  </si>
  <si>
    <t>zákon č. 541/2020 Sb., o odpadech - § 59 odst. 4</t>
  </si>
  <si>
    <t>1012986982</t>
  </si>
  <si>
    <t>2/2021</t>
  </si>
  <si>
    <t>2022-01-01</t>
  </si>
  <si>
    <t>2/2023: o místním poplatku za obecní systém odpadového hospodářství; 2/2023: o místním poplatku za obecní systém odpadového hospodářství</t>
  </si>
  <si>
    <t>1012984136</t>
  </si>
  <si>
    <t>1/2021</t>
  </si>
  <si>
    <t>2021-03-23</t>
  </si>
  <si>
    <t>5/2023: o místním poplatku z pobytu</t>
  </si>
  <si>
    <t>1012981471</t>
  </si>
  <si>
    <t>4/2020</t>
  </si>
  <si>
    <t>2020-10-23</t>
  </si>
  <si>
    <t>1012953730</t>
  </si>
  <si>
    <t>2/2020</t>
  </si>
  <si>
    <t>o místním poplatku za povolení k vjezdu s motorovým vozidlem do vybraných míst a částí měst</t>
  </si>
  <si>
    <t>2020-03-24</t>
  </si>
  <si>
    <t>3/2023: o místním poplatku za povolení k vjezdu s motorovým  vozidlem do vybraných míst a částí měst</t>
  </si>
  <si>
    <t>1012951151</t>
  </si>
  <si>
    <t>10/2019</t>
  </si>
  <si>
    <t>o místním poplatku ze vstupného</t>
  </si>
  <si>
    <t>2020-01-01</t>
  </si>
  <si>
    <t>místní poplatek ze vstupného</t>
  </si>
  <si>
    <t>zákon č. 565/1990 Sb., o místních poplatcích - § 14 - ze vstupného</t>
  </si>
  <si>
    <t xml:space="preserve">6/2023: kterou se zrušuje obecně závazná vyhláška č. 10/2019,  o místním poplatku ze vstupného ; 6/2023: kterou se zrušuje obecně závazná vyhláška č. 10/2019,  o místním poplatku ze vstupného </t>
  </si>
  <si>
    <t>1012949752</t>
  </si>
  <si>
    <t>6/2019</t>
  </si>
  <si>
    <t>4/2023: o místním poplatku ze psů</t>
  </si>
  <si>
    <t>1012948744</t>
  </si>
  <si>
    <t>3/2019</t>
  </si>
  <si>
    <t>k ochraně a údržbě veřejné zeleně</t>
  </si>
  <si>
    <t>2019-03-19</t>
  </si>
  <si>
    <t>veřejný pořádek - údržba a ochrana veřejné zeleně</t>
  </si>
  <si>
    <t>zákon č. 128/2000 Sb., o obcích - § 10 písm. c) - údržba a ochrana veřejné zeleně</t>
  </si>
  <si>
    <t>1012946373</t>
  </si>
  <si>
    <t>2/2019</t>
  </si>
  <si>
    <t>kterou se stanovují pravidla pro pohyb psů na veřejném prostranství</t>
  </si>
  <si>
    <t>pohyb psů</t>
  </si>
  <si>
    <t>zákon č. 246/1992 Sb., na ochranu zvířat proti týrání - § 24 odst. 2</t>
  </si>
  <si>
    <t>1012945278</t>
  </si>
  <si>
    <t>1/2019</t>
  </si>
  <si>
    <t>o sběru a shromažďování rostlinných zbytků (o kompostování)</t>
  </si>
  <si>
    <t>5/2022: kterou se zrušuje obecně závazná vyhláška č. 1/2019, o sběru a shromažďování rostlinných zbytků (o kompostování)</t>
  </si>
  <si>
    <t>1012943979</t>
  </si>
  <si>
    <t>1/2017</t>
  </si>
  <si>
    <t>kterou se stanoví školské obvody mateřských škol zřízených městem Rokytnice nad Jizerou</t>
  </si>
  <si>
    <t>2017-07-04</t>
  </si>
  <si>
    <t>školské obvody - mateřské školy</t>
  </si>
  <si>
    <t>zákon č. 561/2004 Sb., školský zákon - § 179 odst. 3 a § 178 odst. 2 písm. b)</t>
  </si>
  <si>
    <t>1012934834</t>
  </si>
  <si>
    <t>4/2015</t>
  </si>
  <si>
    <t>kterou se stanoví podmínky k zabezpečení požární ochrany při akcích, kterých se zúčastní větší počet osob</t>
  </si>
  <si>
    <t>2016-01-01</t>
  </si>
  <si>
    <t>požární ochrana - podmínky při akcích</t>
  </si>
  <si>
    <t>zákon č. 133/1985 Sb., o požární ochraně - § 29 odst. 1 písm. o) bod 2</t>
  </si>
  <si>
    <t>6/2022: kterou se zrušuje obecně závazná vyhláška č. 4/2015, kterou se stanoví podmínky k zabezpečení požární ochrany při akcích, kterých se zúčastní větší počet osob; 6/2022: kterou se zrušuje obecně závazná vyhláška č. 4/2015, kterou se stanoví podmínky k zabezpečení požární ochrany při akcích, kterých se zúčastní větší počet osob</t>
  </si>
  <si>
    <t>1012932951</t>
  </si>
  <si>
    <t>3/2015</t>
  </si>
  <si>
    <t>kterou se vydává požární řád obce</t>
  </si>
  <si>
    <t>požární ochrana - požární řád</t>
  </si>
  <si>
    <t>zákon č. 133/1985 Sb., o požární ochraně - § 29 odst. 1 písm. o) bod 1</t>
  </si>
  <si>
    <t>1012931407</t>
  </si>
  <si>
    <t>5/2012</t>
  </si>
  <si>
    <t>o ochraně nočního klidu a regulaci hlučných činností</t>
  </si>
  <si>
    <t>2012-07-25</t>
  </si>
  <si>
    <t>veřejný pořádek - hlučné činnosti</t>
  </si>
  <si>
    <t>zákon č. 128/2000 Sb., o obcích - § 10 písm. a) - hlučné činnosti</t>
  </si>
  <si>
    <t>1012929023</t>
  </si>
  <si>
    <t>4/2012</t>
  </si>
  <si>
    <t>o stanovení koeficientu pro výpočet daně z nemovitosti</t>
  </si>
  <si>
    <t>2013-01-01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</si>
  <si>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</si>
  <si>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</si>
  <si>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1012928215</t>
  </si>
  <si>
    <t>3/2012</t>
  </si>
  <si>
    <t>o stanovení místního koeficientu pro výpočet daně z nemovitosti</t>
  </si>
  <si>
    <t>zákon č. 338/1992 Sb., o dani z nemovitých věcí - § 12</t>
  </si>
  <si>
    <t>1012925755</t>
  </si>
  <si>
    <t>7/2007</t>
  </si>
  <si>
    <t>o zákazu požívání alkoholických nápojů na veřejném prostranství</t>
  </si>
  <si>
    <t>2007-12-28</t>
  </si>
  <si>
    <t>veřejný pořádek - konzumace alkoholu</t>
  </si>
  <si>
    <t>zákon č. 128/2000 Sb., o obcích - § 10 písm. a) - konzumace alkoholu</t>
  </si>
  <si>
    <t>3/2022: o zákazu konzumace alkoholických nápojů na veřejně přístupném místě</t>
  </si>
  <si>
    <t>1012922943</t>
  </si>
  <si>
    <t>7/2006</t>
  </si>
  <si>
    <t>k zabezpečení místních záležitostí veřejného pořádku</t>
  </si>
  <si>
    <t>2006-09-30</t>
  </si>
  <si>
    <t>veřejný pořádek - žebrání</t>
  </si>
  <si>
    <t>zákon č. 128/2000 Sb., o obcích - § 10 písm. a) - žebrání</t>
  </si>
  <si>
    <t>1012920177</t>
  </si>
  <si>
    <t>1/2014</t>
  </si>
  <si>
    <t>kterou se mění Obecně závazná vyhláška č. 2/2006 o zřízení městské policie a o podrobnostech stejnokroje strážníků městské policie a o jeho nošení</t>
  </si>
  <si>
    <t>2014-05-14</t>
  </si>
  <si>
    <t>obecní policie</t>
  </si>
  <si>
    <t xml:space="preserve">zákon č. 553/1991 Sb., o obecní policii - § 1 odst. 1 </t>
  </si>
  <si>
    <t>2/2006: o zřízení městské policie a o podrobnostech stejnokroje strážníků městské policie a o jeho nošení</t>
  </si>
  <si>
    <t>1012918156</t>
  </si>
  <si>
    <t>2/2006</t>
  </si>
  <si>
    <t>o zřízení městské policie a o podrobnostech stejnokroje strážníků městské policie a o jeho nošení</t>
  </si>
  <si>
    <t>2006-03-07</t>
  </si>
  <si>
    <t>1/2014: kterou se mění Obecně závazná vyhláška č. 2/2006 o zřízení městské policie a o podrobnostech stejnokroje strážníků městské policie a o jeho nošení</t>
  </si>
  <si>
    <t>1012915067</t>
  </si>
  <si>
    <t>1/2022</t>
  </si>
  <si>
    <t>o regulaci používání zábavní pyrotechniky a lampiónů štěstí</t>
  </si>
  <si>
    <t>2022-03-18</t>
  </si>
  <si>
    <t>veřejný pořádek - pyrotechnika</t>
  </si>
  <si>
    <t>zákon č. 128/2000 Sb., o obcích - § 10 písm. a) - pyrotechnika</t>
  </si>
  <si>
    <t>1/2026: o regulaci zacházení s pyrotechnickými výrobky a s lampióny štěstí</t>
  </si>
  <si>
    <t>1010249153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</si>
</sst>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9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46134</v>
      </c>
      <c r="I2" s="1">
        <v>46135.42014217647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HYPERLINK("https://sbirkapp.gov.cz/detail/SPPGZ6HR4HPPTMMY", "https://sbirkapp.gov.cz/detail/SPPGZ6HR4HPPTMMY")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45728</v>
      </c>
      <c r="I3" s="1">
        <v>45729.38013851459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HYPERLINK("https://sbirkapp.gov.cz/detail/SPP22C47K7GE5KDW", "https://sbirkapp.gov.cz/detail/SPP22C47K7GE5KDW")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45621</v>
      </c>
      <c r="I4" s="1">
        <v>45622.3495089509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HYPERLINK("https://sbirkapp.gov.cz/detail/SPPDREG5K6SWFZUS", "https://sbirkapp.gov.cz/detail/SPPDREG5K6SWFZUS")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37</v>
      </c>
      <c r="H5" s="1">
        <v>45546</v>
      </c>
      <c r="I5" s="1">
        <v>45547.3858128654</v>
      </c>
      <c r="J5" t="s">
        <v>52</v>
      </c>
      <c r="K5" t="s">
        <v>31</v>
      </c>
      <c r="M5" t="s">
        <v>39</v>
      </c>
      <c r="N5" t="s">
        <v>40</v>
      </c>
      <c r="P5" t="s">
        <v>53</v>
      </c>
      <c r="R5" t="s">
        <v>54</v>
      </c>
      <c r="S5" t="b">
        <v>0</v>
      </c>
      <c r="T5" s="1">
        <v>46023</v>
      </c>
      <c r="U5" s="2">
        <f>HYPERLINK("https://sbirkapp.gov.cz/detail/SPP3TJV6I3I3KA3A", "https://sbirkapp.gov.cz/detail/SPP3TJV6I3I3KA3A")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44</v>
      </c>
      <c r="G6" t="s">
        <v>57</v>
      </c>
      <c r="H6" s="1">
        <v>45439</v>
      </c>
      <c r="I6" s="1">
        <v>45440.46709789521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HYPERLINK("https://sbirkapp.gov.cz/detail/SPPQF6JC7NYV3JBC", "https://sbirkapp.gov.cz/detail/SPPQF6JC7NYV3JBC")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45273</v>
      </c>
      <c r="I7" s="1">
        <v>45296.52344110237</v>
      </c>
      <c r="J7" t="s">
        <v>65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HYPERLINK("https://sbirkapp.gov.cz/detail/SPPJJRXKZ56BJTEA", "https://sbirkapp.gov.cz/detail/SPPJJRXKZ56BJTEA")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45273</v>
      </c>
      <c r="I8" s="1">
        <v>45274.41746435796</v>
      </c>
      <c r="J8" t="s">
        <v>72</v>
      </c>
      <c r="K8" t="s">
        <v>31</v>
      </c>
      <c r="M8" t="s">
        <v>73</v>
      </c>
      <c r="N8" t="s">
        <v>74</v>
      </c>
      <c r="P8" t="s">
        <v>75</v>
      </c>
      <c r="S8" t="b">
        <v>1</v>
      </c>
      <c r="U8" s="2">
        <f>HYPERLINK("https://sbirkapp.gov.cz/detail/SPPBXSUKUUK5GUM6", "https://sbirkapp.gov.cz/detail/SPPBXSUKUUK5GUM6")</f>
        <v>0</v>
      </c>
      <c r="V8" t="s">
        <v>76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77</v>
      </c>
      <c r="F9" t="s">
        <v>28</v>
      </c>
      <c r="G9" t="s">
        <v>78</v>
      </c>
      <c r="H9" s="1">
        <v>45273</v>
      </c>
      <c r="I9" s="1">
        <v>45274.41604495419</v>
      </c>
      <c r="J9" t="s">
        <v>72</v>
      </c>
      <c r="K9" t="s">
        <v>31</v>
      </c>
      <c r="M9" t="s">
        <v>79</v>
      </c>
      <c r="N9" t="s">
        <v>80</v>
      </c>
      <c r="P9" t="s">
        <v>81</v>
      </c>
      <c r="S9" t="b">
        <v>1</v>
      </c>
      <c r="U9" s="2">
        <f>HYPERLINK("https://sbirkapp.gov.cz/detail/SPPSAGV64F7FQC7O", "https://sbirkapp.gov.cz/detail/SPPSAGV64F7FQC7O")</f>
        <v>0</v>
      </c>
      <c r="V9" t="s">
        <v>82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28</v>
      </c>
      <c r="G10" t="s">
        <v>84</v>
      </c>
      <c r="H10" s="1">
        <v>45273</v>
      </c>
      <c r="I10" s="1">
        <v>45274.4146643718</v>
      </c>
      <c r="J10" t="s">
        <v>72</v>
      </c>
      <c r="K10" t="s">
        <v>31</v>
      </c>
      <c r="M10" t="s">
        <v>85</v>
      </c>
      <c r="N10" t="s">
        <v>86</v>
      </c>
      <c r="P10" t="s">
        <v>87</v>
      </c>
      <c r="S10" t="b">
        <v>1</v>
      </c>
      <c r="U10" s="2">
        <f>HYPERLINK("https://sbirkapp.gov.cz/detail/SPPWZEKPZI5XJ5LI", "https://sbirkapp.gov.cz/detail/SPPWZEKPZI5XJ5LI")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45273</v>
      </c>
      <c r="I11" s="1">
        <v>45274.41393704613</v>
      </c>
      <c r="J11" t="s">
        <v>72</v>
      </c>
      <c r="K11" t="s">
        <v>31</v>
      </c>
      <c r="M11" t="s">
        <v>91</v>
      </c>
      <c r="N11" t="s">
        <v>92</v>
      </c>
      <c r="P11" t="s">
        <v>93</v>
      </c>
      <c r="S11" t="b">
        <v>1</v>
      </c>
      <c r="U11" s="2">
        <f>HYPERLINK("https://sbirkapp.gov.cz/detail/SPPUIAXJEAEPROIQ", "https://sbirkapp.gov.cz/detail/SPPUIAXJEAEPROIQ")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96</v>
      </c>
      <c r="H12" s="1">
        <v>45273</v>
      </c>
      <c r="I12" s="1">
        <v>45274.4121375609</v>
      </c>
      <c r="J12" t="s">
        <v>72</v>
      </c>
      <c r="K12" t="s">
        <v>31</v>
      </c>
      <c r="M12" t="s">
        <v>97</v>
      </c>
      <c r="N12" t="s">
        <v>98</v>
      </c>
      <c r="P12" t="s">
        <v>99</v>
      </c>
      <c r="S12" t="b">
        <v>1</v>
      </c>
      <c r="U12" s="2">
        <f>HYPERLINK("https://sbirkapp.gov.cz/detail/SPPB2TZTZHDR4LQM", "https://sbirkapp.gov.cz/detail/SPPB2TZTZHDR4LQM")</f>
        <v>0</v>
      </c>
      <c r="V12" t="s">
        <v>100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102</v>
      </c>
      <c r="G13" t="s">
        <v>103</v>
      </c>
      <c r="H13" t="s">
        <v>103</v>
      </c>
      <c r="I13" t="s">
        <v>103</v>
      </c>
      <c r="J13" t="s">
        <v>103</v>
      </c>
      <c r="K13" t="s">
        <v>103</v>
      </c>
      <c r="L13" t="s">
        <v>103</v>
      </c>
      <c r="M13" t="s">
        <v>103</v>
      </c>
      <c r="N13" t="s">
        <v>103</v>
      </c>
      <c r="O13" t="s">
        <v>103</v>
      </c>
      <c r="P13" t="s">
        <v>103</v>
      </c>
      <c r="Q13" t="s">
        <v>103</v>
      </c>
      <c r="R13" t="s">
        <v>103</v>
      </c>
      <c r="S13" t="s">
        <v>103</v>
      </c>
      <c r="T13" t="s">
        <v>103</v>
      </c>
      <c r="U13" t="s">
        <v>103</v>
      </c>
      <c r="V13" t="s">
        <v>104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44909</v>
      </c>
      <c r="I14" s="1">
        <v>44910.40441879442</v>
      </c>
      <c r="J14" t="s">
        <v>107</v>
      </c>
      <c r="K14" t="s">
        <v>31</v>
      </c>
      <c r="M14" t="s">
        <v>73</v>
      </c>
      <c r="N14" t="s">
        <v>74</v>
      </c>
      <c r="P14" t="s">
        <v>108</v>
      </c>
      <c r="S14" t="b">
        <v>1</v>
      </c>
      <c r="U14" s="2">
        <f>HYPERLINK("https://sbirkapp.gov.cz/detail/SPPYOSYZNWQYKBA4", "https://sbirkapp.gov.cz/detail/SPPYOSYZNWQYKBA4")</f>
        <v>0</v>
      </c>
      <c r="V14" t="s">
        <v>109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44818</v>
      </c>
      <c r="I15" s="1">
        <v>44819.36904997679</v>
      </c>
      <c r="J15" t="s">
        <v>112</v>
      </c>
      <c r="K15" t="s">
        <v>31</v>
      </c>
      <c r="M15" t="s">
        <v>73</v>
      </c>
      <c r="N15" t="s">
        <v>74</v>
      </c>
      <c r="P15" t="s">
        <v>113</v>
      </c>
      <c r="S15" t="b">
        <v>1</v>
      </c>
      <c r="U15" s="2">
        <f>HYPERLINK("https://sbirkapp.gov.cz/detail/SPPG5JRBEPCVRHJI", "https://sbirkapp.gov.cz/detail/SPPG5JRBEPCVRHJI")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64</v>
      </c>
      <c r="H16" s="1">
        <v>44818</v>
      </c>
      <c r="I16" s="1">
        <v>44819.36746651552</v>
      </c>
      <c r="J16" t="s">
        <v>112</v>
      </c>
      <c r="K16" t="s">
        <v>31</v>
      </c>
      <c r="M16" t="s">
        <v>66</v>
      </c>
      <c r="N16" t="s">
        <v>67</v>
      </c>
      <c r="P16" t="s">
        <v>116</v>
      </c>
      <c r="R16" t="s">
        <v>117</v>
      </c>
      <c r="S16" t="b">
        <v>0</v>
      </c>
      <c r="T16" s="1">
        <v>45311</v>
      </c>
      <c r="U16" s="2">
        <f>HYPERLINK("https://sbirkapp.gov.cz/detail/SPPIO4NAL4DTPADS", "https://sbirkapp.gov.cz/detail/SPPIO4NAL4DTPADS")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44818</v>
      </c>
      <c r="I17" s="1">
        <v>44819.36431901105</v>
      </c>
      <c r="J17" t="s">
        <v>112</v>
      </c>
      <c r="K17" t="s">
        <v>31</v>
      </c>
      <c r="M17" t="s">
        <v>121</v>
      </c>
      <c r="N17" t="s">
        <v>122</v>
      </c>
      <c r="P17" t="s">
        <v>123</v>
      </c>
      <c r="S17" t="b">
        <v>1</v>
      </c>
      <c r="U17" s="2">
        <f>HYPERLINK("https://sbirkapp.gov.cz/detail/SPPVAMQDLENG36XK", "https://sbirkapp.gov.cz/detail/SPPVAMQDLENG36XK")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44</v>
      </c>
      <c r="G18" t="s">
        <v>57</v>
      </c>
      <c r="H18" s="1">
        <v>44767</v>
      </c>
      <c r="I18" s="1">
        <v>44768.36585881147</v>
      </c>
      <c r="J18" t="s">
        <v>126</v>
      </c>
      <c r="K18" t="s">
        <v>31</v>
      </c>
      <c r="M18" t="s">
        <v>59</v>
      </c>
      <c r="N18" t="s">
        <v>60</v>
      </c>
      <c r="P18" t="s">
        <v>127</v>
      </c>
      <c r="R18" t="s">
        <v>128</v>
      </c>
      <c r="S18" t="b">
        <v>0</v>
      </c>
      <c r="T18" s="1">
        <v>45455</v>
      </c>
      <c r="U18" s="2">
        <f>HYPERLINK("https://sbirkapp.gov.cz/detail/SPP5HFJ3PIHTPWNY", "https://sbirkapp.gov.cz/detail/SPP5HFJ3PIHTPWNY")</f>
        <v>0</v>
      </c>
      <c r="V18" t="s">
        <v>129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44</v>
      </c>
      <c r="G19" t="s">
        <v>131</v>
      </c>
      <c r="H19" s="1">
        <v>41504</v>
      </c>
      <c r="I19" s="1">
        <v>44630.56161247399</v>
      </c>
      <c r="J19" t="s">
        <v>132</v>
      </c>
      <c r="K19" t="s">
        <v>133</v>
      </c>
      <c r="L19" s="1">
        <v>41506</v>
      </c>
      <c r="M19" t="s">
        <v>134</v>
      </c>
      <c r="N19" t="s">
        <v>135</v>
      </c>
      <c r="S19" t="b">
        <v>1</v>
      </c>
      <c r="U19" s="2">
        <f>HYPERLINK("https://sbirkapp.gov.cz/detail/SPPXQ4DOJODW6UBY", "https://sbirkapp.gov.cz/detail/SPPXQ4DOJODW6UBY")</f>
        <v>0</v>
      </c>
      <c r="V19" t="s">
        <v>136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137</v>
      </c>
      <c r="F20" t="s">
        <v>44</v>
      </c>
      <c r="G20" t="s">
        <v>57</v>
      </c>
      <c r="H20" s="1">
        <v>40994</v>
      </c>
      <c r="I20" s="1">
        <v>44630.5605566206</v>
      </c>
      <c r="J20" t="s">
        <v>138</v>
      </c>
      <c r="K20" t="s">
        <v>133</v>
      </c>
      <c r="L20" s="1">
        <v>41001</v>
      </c>
      <c r="M20" t="s">
        <v>59</v>
      </c>
      <c r="N20" t="s">
        <v>60</v>
      </c>
      <c r="R20" t="s">
        <v>61</v>
      </c>
      <c r="S20" t="b">
        <v>0</v>
      </c>
      <c r="T20" s="1">
        <v>44783</v>
      </c>
      <c r="U20" s="2">
        <f>HYPERLINK("https://sbirkapp.gov.cz/detail/SPPPUKEJOF36FVRE", "https://sbirkapp.gov.cz/detail/SPPPUKEJOF36FVRE")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44</v>
      </c>
      <c r="G21" t="s">
        <v>141</v>
      </c>
      <c r="H21" s="1">
        <v>38810</v>
      </c>
      <c r="I21" s="1">
        <v>44630.55059443459</v>
      </c>
      <c r="J21" t="s">
        <v>142</v>
      </c>
      <c r="K21" t="s">
        <v>133</v>
      </c>
      <c r="L21" s="1">
        <v>38811</v>
      </c>
      <c r="M21" t="s">
        <v>143</v>
      </c>
      <c r="N21" t="s">
        <v>144</v>
      </c>
      <c r="S21" t="b">
        <v>1</v>
      </c>
      <c r="U21" s="2">
        <f>HYPERLINK("https://sbirkapp.gov.cz/detail/SPPU6FGSPEB5KZXK", "https://sbirkapp.gov.cz/detail/SPPU6FGSPEB5KZXK")</f>
        <v>0</v>
      </c>
      <c r="V21" t="s">
        <v>145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44</v>
      </c>
      <c r="G22" t="s">
        <v>147</v>
      </c>
      <c r="H22" s="1">
        <v>38796</v>
      </c>
      <c r="I22" s="1">
        <v>44630.54639652492</v>
      </c>
      <c r="J22" t="s">
        <v>148</v>
      </c>
      <c r="K22" t="s">
        <v>133</v>
      </c>
      <c r="L22" s="1">
        <v>38797</v>
      </c>
      <c r="M22" t="s">
        <v>143</v>
      </c>
      <c r="N22" t="s">
        <v>144</v>
      </c>
      <c r="R22" t="s">
        <v>149</v>
      </c>
      <c r="S22" t="b">
        <v>0</v>
      </c>
      <c r="T22" s="1">
        <v>45637</v>
      </c>
      <c r="U22" s="2">
        <f>HYPERLINK("https://sbirkapp.gov.cz/detail/SPP46PQDPKCZS7IW", "https://sbirkapp.gov.cz/detail/SPP46PQDPKCZS7IW")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28</v>
      </c>
      <c r="G23" t="s">
        <v>152</v>
      </c>
      <c r="H23" s="1">
        <v>44545</v>
      </c>
      <c r="I23" s="1">
        <v>44630.5390614864</v>
      </c>
      <c r="J23" t="s">
        <v>153</v>
      </c>
      <c r="K23" t="s">
        <v>133</v>
      </c>
      <c r="L23" s="1">
        <v>44546</v>
      </c>
      <c r="M23" t="s">
        <v>154</v>
      </c>
      <c r="N23" t="s">
        <v>155</v>
      </c>
      <c r="S23" t="b">
        <v>1</v>
      </c>
      <c r="U23" s="2">
        <f>HYPERLINK("https://sbirkapp.gov.cz/detail/SPPSYFUWCSHLAKLG", "https://sbirkapp.gov.cz/detail/SPPSYFUWCSHLAKLG")</f>
        <v>0</v>
      </c>
      <c r="V23" t="s">
        <v>156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28</v>
      </c>
      <c r="G24" t="s">
        <v>96</v>
      </c>
      <c r="H24" s="1">
        <v>44468</v>
      </c>
      <c r="I24" s="1">
        <v>44630.53695963993</v>
      </c>
      <c r="J24" t="s">
        <v>158</v>
      </c>
      <c r="K24" t="s">
        <v>133</v>
      </c>
      <c r="L24" s="1">
        <v>44473</v>
      </c>
      <c r="M24" t="s">
        <v>97</v>
      </c>
      <c r="N24" t="s">
        <v>98</v>
      </c>
      <c r="R24" t="s">
        <v>159</v>
      </c>
      <c r="S24" t="b">
        <v>0</v>
      </c>
      <c r="T24" s="1">
        <v>45292</v>
      </c>
      <c r="U24" s="2">
        <f>HYPERLINK("https://sbirkapp.gov.cz/detail/SPPOL3LIBGIRXZ3U", "https://sbirkapp.gov.cz/detail/SPPOL3LIBGIRXZ3U")</f>
        <v>0</v>
      </c>
      <c r="V24" t="s">
        <v>160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161</v>
      </c>
      <c r="F25" t="s">
        <v>28</v>
      </c>
      <c r="G25" t="s">
        <v>78</v>
      </c>
      <c r="H25" s="1">
        <v>44258</v>
      </c>
      <c r="I25" s="1">
        <v>44630.53590412081</v>
      </c>
      <c r="J25" t="s">
        <v>162</v>
      </c>
      <c r="K25" t="s">
        <v>133</v>
      </c>
      <c r="L25" s="1">
        <v>44263</v>
      </c>
      <c r="M25" t="s">
        <v>79</v>
      </c>
      <c r="N25" t="s">
        <v>80</v>
      </c>
      <c r="R25" t="s">
        <v>163</v>
      </c>
      <c r="S25" t="b">
        <v>0</v>
      </c>
      <c r="T25" s="1">
        <v>45292</v>
      </c>
      <c r="U25" s="2">
        <f>HYPERLINK("https://sbirkapp.gov.cz/detail/SPPKE7C333QUFENI", "https://sbirkapp.gov.cz/detail/SPPKE7C333QUFENI")</f>
        <v>0</v>
      </c>
      <c r="V25" t="s">
        <v>164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165</v>
      </c>
      <c r="F26" t="s">
        <v>28</v>
      </c>
      <c r="G26" t="s">
        <v>64</v>
      </c>
      <c r="H26" s="1">
        <v>44111</v>
      </c>
      <c r="I26" s="1">
        <v>44630.49821085492</v>
      </c>
      <c r="J26" t="s">
        <v>166</v>
      </c>
      <c r="K26" t="s">
        <v>133</v>
      </c>
      <c r="L26" s="1">
        <v>44112</v>
      </c>
      <c r="M26" t="s">
        <v>66</v>
      </c>
      <c r="N26" t="s">
        <v>67</v>
      </c>
      <c r="R26" t="s">
        <v>68</v>
      </c>
      <c r="S26" t="b">
        <v>0</v>
      </c>
      <c r="T26" s="1">
        <v>44834</v>
      </c>
      <c r="U26" s="2">
        <f>HYPERLINK("https://sbirkapp.gov.cz/detail/SPPBGIG3XKIZFS6G", "https://sbirkapp.gov.cz/detail/SPPBGIG3XKIZFS6G")</f>
        <v>0</v>
      </c>
      <c r="V26" t="s">
        <v>167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168</v>
      </c>
      <c r="F27" t="s">
        <v>28</v>
      </c>
      <c r="G27" t="s">
        <v>169</v>
      </c>
      <c r="H27" s="1">
        <v>43894</v>
      </c>
      <c r="I27" s="1">
        <v>44630.49506286675</v>
      </c>
      <c r="J27" t="s">
        <v>170</v>
      </c>
      <c r="K27" t="s">
        <v>133</v>
      </c>
      <c r="L27" s="1">
        <v>43899</v>
      </c>
      <c r="M27" t="s">
        <v>91</v>
      </c>
      <c r="N27" t="s">
        <v>92</v>
      </c>
      <c r="R27" t="s">
        <v>171</v>
      </c>
      <c r="S27" t="b">
        <v>0</v>
      </c>
      <c r="T27" s="1">
        <v>45292</v>
      </c>
      <c r="U27" s="2">
        <f>HYPERLINK("https://sbirkapp.gov.cz/detail/SPPM5ZN7TP5DRKB4", "https://sbirkapp.gov.cz/detail/SPPM5ZN7TP5DRKB4")</f>
        <v>0</v>
      </c>
      <c r="V27" t="s">
        <v>172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173</v>
      </c>
      <c r="F28" t="s">
        <v>28</v>
      </c>
      <c r="G28" t="s">
        <v>174</v>
      </c>
      <c r="H28" s="1">
        <v>43815</v>
      </c>
      <c r="I28" s="1">
        <v>44630.49347422081</v>
      </c>
      <c r="J28" t="s">
        <v>175</v>
      </c>
      <c r="K28" t="s">
        <v>133</v>
      </c>
      <c r="L28" s="1">
        <v>43816</v>
      </c>
      <c r="M28" t="s">
        <v>176</v>
      </c>
      <c r="N28" t="s">
        <v>177</v>
      </c>
      <c r="R28" t="s">
        <v>178</v>
      </c>
      <c r="S28" t="b">
        <v>0</v>
      </c>
      <c r="T28" s="1">
        <v>45292</v>
      </c>
      <c r="U28" s="2">
        <f>HYPERLINK("https://sbirkapp.gov.cz/detail/SPPCYHKN7FDCYJL4", "https://sbirkapp.gov.cz/detail/SPPCYHKN7FDCYJL4")</f>
        <v>0</v>
      </c>
      <c r="V28" t="s">
        <v>179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180</v>
      </c>
      <c r="F29" t="s">
        <v>28</v>
      </c>
      <c r="G29" t="s">
        <v>84</v>
      </c>
      <c r="H29" s="1">
        <v>43815</v>
      </c>
      <c r="I29" s="1">
        <v>44630.49241995571</v>
      </c>
      <c r="J29" t="s">
        <v>175</v>
      </c>
      <c r="K29" t="s">
        <v>133</v>
      </c>
      <c r="L29" s="1">
        <v>43816</v>
      </c>
      <c r="M29" t="s">
        <v>85</v>
      </c>
      <c r="N29" t="s">
        <v>86</v>
      </c>
      <c r="R29" t="s">
        <v>181</v>
      </c>
      <c r="S29" t="b">
        <v>0</v>
      </c>
      <c r="T29" s="1">
        <v>45292</v>
      </c>
      <c r="U29" s="2">
        <f>HYPERLINK("https://sbirkapp.gov.cz/detail/SPPI32XJL42FNYS4", "https://sbirkapp.gov.cz/detail/SPPI32XJL42FNYS4")</f>
        <v>0</v>
      </c>
      <c r="V29" t="s">
        <v>182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183</v>
      </c>
      <c r="F30" t="s">
        <v>28</v>
      </c>
      <c r="G30" t="s">
        <v>184</v>
      </c>
      <c r="H30" s="1">
        <v>43523</v>
      </c>
      <c r="I30" s="1">
        <v>44630.48873650764</v>
      </c>
      <c r="J30" t="s">
        <v>185</v>
      </c>
      <c r="K30" t="s">
        <v>133</v>
      </c>
      <c r="L30" s="1">
        <v>43528</v>
      </c>
      <c r="M30" t="s">
        <v>186</v>
      </c>
      <c r="N30" t="s">
        <v>187</v>
      </c>
      <c r="S30" t="b">
        <v>1</v>
      </c>
      <c r="U30" s="2">
        <f>HYPERLINK("https://sbirkapp.gov.cz/detail/SPPKJ6FVZMCQCZXI", "https://sbirkapp.gov.cz/detail/SPPKJ6FVZMCQCZXI")</f>
        <v>0</v>
      </c>
      <c r="V30" t="s">
        <v>188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189</v>
      </c>
      <c r="F31" t="s">
        <v>28</v>
      </c>
      <c r="G31" t="s">
        <v>190</v>
      </c>
      <c r="H31" s="1">
        <v>43523</v>
      </c>
      <c r="I31" s="1">
        <v>44630.48715907744</v>
      </c>
      <c r="J31" t="s">
        <v>185</v>
      </c>
      <c r="K31" t="s">
        <v>133</v>
      </c>
      <c r="L31" s="1">
        <v>43528</v>
      </c>
      <c r="M31" t="s">
        <v>191</v>
      </c>
      <c r="N31" t="s">
        <v>192</v>
      </c>
      <c r="S31" t="b">
        <v>1</v>
      </c>
      <c r="U31" s="2">
        <f>HYPERLINK("https://sbirkapp.gov.cz/detail/SPP5QI6LDWSUEJ24", "https://sbirkapp.gov.cz/detail/SPP5QI6LDWSUEJ24")</f>
        <v>0</v>
      </c>
      <c r="V31" t="s">
        <v>193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194</v>
      </c>
      <c r="F32" t="s">
        <v>28</v>
      </c>
      <c r="G32" t="s">
        <v>195</v>
      </c>
      <c r="H32" s="1">
        <v>43523</v>
      </c>
      <c r="I32" s="1">
        <v>44630.48554986272</v>
      </c>
      <c r="J32" t="s">
        <v>185</v>
      </c>
      <c r="K32" t="s">
        <v>133</v>
      </c>
      <c r="L32" s="1">
        <v>43528</v>
      </c>
      <c r="M32" t="s">
        <v>154</v>
      </c>
      <c r="N32" t="s">
        <v>155</v>
      </c>
      <c r="R32" t="s">
        <v>196</v>
      </c>
      <c r="S32" t="b">
        <v>0</v>
      </c>
      <c r="T32" s="1">
        <v>44834</v>
      </c>
      <c r="U32" s="2">
        <f>HYPERLINK("https://sbirkapp.gov.cz/detail/SPPZQDYACJPDLY5O", "https://sbirkapp.gov.cz/detail/SPPZQDYACJPDLY5O")</f>
        <v>0</v>
      </c>
      <c r="V32" t="s">
        <v>197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198</v>
      </c>
      <c r="F33" t="s">
        <v>28</v>
      </c>
      <c r="G33" t="s">
        <v>199</v>
      </c>
      <c r="H33" s="1">
        <v>42900</v>
      </c>
      <c r="I33" s="1">
        <v>44630.47451696299</v>
      </c>
      <c r="J33" t="s">
        <v>200</v>
      </c>
      <c r="K33" t="s">
        <v>133</v>
      </c>
      <c r="L33" s="1">
        <v>42905</v>
      </c>
      <c r="M33" t="s">
        <v>201</v>
      </c>
      <c r="N33" t="s">
        <v>202</v>
      </c>
      <c r="S33" t="b">
        <v>1</v>
      </c>
      <c r="U33" s="2">
        <f>HYPERLINK("https://sbirkapp.gov.cz/detail/SPP33E36R4WKK3PA", "https://sbirkapp.gov.cz/detail/SPP33E36R4WKK3PA")</f>
        <v>0</v>
      </c>
      <c r="V33" t="s">
        <v>203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204</v>
      </c>
      <c r="F34" t="s">
        <v>28</v>
      </c>
      <c r="G34" t="s">
        <v>205</v>
      </c>
      <c r="H34" s="1">
        <v>42354</v>
      </c>
      <c r="I34" s="1">
        <v>44630.47240335912</v>
      </c>
      <c r="J34" t="s">
        <v>206</v>
      </c>
      <c r="K34" t="s">
        <v>133</v>
      </c>
      <c r="L34" s="1">
        <v>42355</v>
      </c>
      <c r="M34" t="s">
        <v>207</v>
      </c>
      <c r="N34" t="s">
        <v>208</v>
      </c>
      <c r="R34" t="s">
        <v>209</v>
      </c>
      <c r="S34" t="b">
        <v>0</v>
      </c>
      <c r="T34" s="1">
        <v>44925</v>
      </c>
      <c r="U34" s="2">
        <f>HYPERLINK("https://sbirkapp.gov.cz/detail/SPP4JQQASQRGSKMC", "https://sbirkapp.gov.cz/detail/SPP4JQQASQRGSKMC")</f>
        <v>0</v>
      </c>
      <c r="V34" t="s">
        <v>210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211</v>
      </c>
      <c r="F35" t="s">
        <v>28</v>
      </c>
      <c r="G35" t="s">
        <v>212</v>
      </c>
      <c r="H35" s="1">
        <v>42354</v>
      </c>
      <c r="I35" s="1">
        <v>44630.47029295754</v>
      </c>
      <c r="J35" t="s">
        <v>206</v>
      </c>
      <c r="K35" t="s">
        <v>133</v>
      </c>
      <c r="L35" s="1">
        <v>42355</v>
      </c>
      <c r="M35" t="s">
        <v>213</v>
      </c>
      <c r="N35" t="s">
        <v>214</v>
      </c>
      <c r="S35" t="b">
        <v>1</v>
      </c>
      <c r="U35" s="2">
        <f>HYPERLINK("https://sbirkapp.gov.cz/detail/SPPP7O3VYOEJMTWS", "https://sbirkapp.gov.cz/detail/SPPP7O3VYOEJMTWS")</f>
        <v>0</v>
      </c>
      <c r="V35" t="s">
        <v>215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216</v>
      </c>
      <c r="F36" t="s">
        <v>28</v>
      </c>
      <c r="G36" t="s">
        <v>217</v>
      </c>
      <c r="H36" s="1">
        <v>41087</v>
      </c>
      <c r="I36" s="1">
        <v>44630.46871008132</v>
      </c>
      <c r="J36" t="s">
        <v>218</v>
      </c>
      <c r="K36" t="s">
        <v>133</v>
      </c>
      <c r="L36" s="1">
        <v>41100</v>
      </c>
      <c r="M36" t="s">
        <v>219</v>
      </c>
      <c r="N36" t="s">
        <v>220</v>
      </c>
      <c r="S36" t="b">
        <v>1</v>
      </c>
      <c r="U36" s="2">
        <f>HYPERLINK("https://sbirkapp.gov.cz/detail/SPPDGBV2HUOO7RQ2", "https://sbirkapp.gov.cz/detail/SPPDGBV2HUOO7RQ2")</f>
        <v>0</v>
      </c>
      <c r="V36" t="s">
        <v>221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222</v>
      </c>
      <c r="F37" t="s">
        <v>28</v>
      </c>
      <c r="G37" t="s">
        <v>223</v>
      </c>
      <c r="H37" s="1">
        <v>40961</v>
      </c>
      <c r="I37" s="1">
        <v>44630.46713313681</v>
      </c>
      <c r="J37" t="s">
        <v>224</v>
      </c>
      <c r="K37" t="s">
        <v>133</v>
      </c>
      <c r="L37" s="1">
        <v>40962</v>
      </c>
      <c r="M37" t="s">
        <v>225</v>
      </c>
      <c r="N37" t="s">
        <v>226</v>
      </c>
      <c r="R37" t="s">
        <v>41</v>
      </c>
      <c r="S37" t="b">
        <v>0</v>
      </c>
      <c r="T37" s="1">
        <v>45658</v>
      </c>
      <c r="U37" s="2">
        <f>HYPERLINK("https://sbirkapp.gov.cz/detail/SPPA3JZ37WRXEYW6", "https://sbirkapp.gov.cz/detail/SPPA3JZ37WRXEYW6")</f>
        <v>0</v>
      </c>
      <c r="V37" t="s">
        <v>227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228</v>
      </c>
      <c r="F38" t="s">
        <v>28</v>
      </c>
      <c r="G38" t="s">
        <v>229</v>
      </c>
      <c r="H38" s="1">
        <v>40961</v>
      </c>
      <c r="I38" s="1">
        <v>44630.46450983344</v>
      </c>
      <c r="J38" t="s">
        <v>224</v>
      </c>
      <c r="K38" t="s">
        <v>133</v>
      </c>
      <c r="L38" s="1">
        <v>40962</v>
      </c>
      <c r="M38" t="s">
        <v>39</v>
      </c>
      <c r="N38" t="s">
        <v>230</v>
      </c>
      <c r="R38" t="s">
        <v>41</v>
      </c>
      <c r="S38" t="b">
        <v>0</v>
      </c>
      <c r="T38" s="1">
        <v>45658</v>
      </c>
      <c r="U38" s="2">
        <f>HYPERLINK("https://sbirkapp.gov.cz/detail/SPP6NFJ55M4EG4WQ", "https://sbirkapp.gov.cz/detail/SPP6NFJ55M4EG4WQ")</f>
        <v>0</v>
      </c>
      <c r="V38" t="s">
        <v>231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232</v>
      </c>
      <c r="F39" t="s">
        <v>28</v>
      </c>
      <c r="G39" t="s">
        <v>233</v>
      </c>
      <c r="H39" s="1">
        <v>39428</v>
      </c>
      <c r="I39" s="1">
        <v>44630.4618633453</v>
      </c>
      <c r="J39" t="s">
        <v>234</v>
      </c>
      <c r="K39" t="s">
        <v>133</v>
      </c>
      <c r="L39" s="1">
        <v>39429</v>
      </c>
      <c r="M39" t="s">
        <v>235</v>
      </c>
      <c r="N39" t="s">
        <v>236</v>
      </c>
      <c r="R39" t="s">
        <v>237</v>
      </c>
      <c r="S39" t="b">
        <v>0</v>
      </c>
      <c r="T39" s="1">
        <v>44834</v>
      </c>
      <c r="U39" s="2">
        <f>HYPERLINK("https://sbirkapp.gov.cz/detail/SPPZHBN5DWLSHETM", "https://sbirkapp.gov.cz/detail/SPPZHBN5DWLSHETM")</f>
        <v>0</v>
      </c>
      <c r="V39" t="s">
        <v>238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239</v>
      </c>
      <c r="F40" t="s">
        <v>28</v>
      </c>
      <c r="G40" t="s">
        <v>240</v>
      </c>
      <c r="H40" s="1">
        <v>38973</v>
      </c>
      <c r="I40" s="1">
        <v>44630.45973705783</v>
      </c>
      <c r="J40" t="s">
        <v>241</v>
      </c>
      <c r="K40" t="s">
        <v>133</v>
      </c>
      <c r="L40" s="1">
        <v>38974</v>
      </c>
      <c r="M40" t="s">
        <v>242</v>
      </c>
      <c r="N40" t="s">
        <v>243</v>
      </c>
      <c r="S40" t="b">
        <v>1</v>
      </c>
      <c r="U40" s="2">
        <f>HYPERLINK("https://sbirkapp.gov.cz/detail/SPPV5L4M4CNECXE2", "https://sbirkapp.gov.cz/detail/SPPV5L4M4CNECXE2")</f>
        <v>0</v>
      </c>
      <c r="V40" t="s">
        <v>244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245</v>
      </c>
      <c r="F41" t="s">
        <v>28</v>
      </c>
      <c r="G41" t="s">
        <v>246</v>
      </c>
      <c r="H41" s="1">
        <v>41752</v>
      </c>
      <c r="I41" s="1">
        <v>44630.45763609244</v>
      </c>
      <c r="J41" t="s">
        <v>247</v>
      </c>
      <c r="K41" t="s">
        <v>133</v>
      </c>
      <c r="L41" s="1">
        <v>41758</v>
      </c>
      <c r="M41" t="s">
        <v>248</v>
      </c>
      <c r="N41" t="s">
        <v>249</v>
      </c>
      <c r="O41" t="s">
        <v>250</v>
      </c>
      <c r="S41" t="b">
        <v>1</v>
      </c>
      <c r="U41" s="2">
        <f>HYPERLINK("https://sbirkapp.gov.cz/detail/SPPHJLRUIYTYTIB2", "https://sbirkapp.gov.cz/detail/SPPHJLRUIYTYTIB2")</f>
        <v>0</v>
      </c>
      <c r="V41" t="s">
        <v>251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252</v>
      </c>
      <c r="F42" t="s">
        <v>28</v>
      </c>
      <c r="G42" t="s">
        <v>253</v>
      </c>
      <c r="H42" s="1">
        <v>38763</v>
      </c>
      <c r="I42" s="1">
        <v>44630.45448865167</v>
      </c>
      <c r="J42" t="s">
        <v>254</v>
      </c>
      <c r="K42" t="s">
        <v>133</v>
      </c>
      <c r="L42" s="1">
        <v>38768</v>
      </c>
      <c r="M42" t="s">
        <v>248</v>
      </c>
      <c r="N42" t="s">
        <v>249</v>
      </c>
      <c r="Q42" t="s">
        <v>255</v>
      </c>
      <c r="S42" t="b">
        <v>1</v>
      </c>
      <c r="U42" s="2">
        <f>HYPERLINK("https://sbirkapp.gov.cz/detail/SPPYQQTSGXV4AN6Y", "https://sbirkapp.gov.cz/detail/SPPYQQTSGXV4AN6Y")</f>
        <v>0</v>
      </c>
      <c r="V42" t="s">
        <v>256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257</v>
      </c>
      <c r="F43" t="s">
        <v>28</v>
      </c>
      <c r="G43" t="s">
        <v>258</v>
      </c>
      <c r="H43" s="1">
        <v>44622</v>
      </c>
      <c r="I43" s="1">
        <v>44623.55339895308</v>
      </c>
      <c r="J43" t="s">
        <v>259</v>
      </c>
      <c r="K43" t="s">
        <v>31</v>
      </c>
      <c r="M43" t="s">
        <v>260</v>
      </c>
      <c r="N43" t="s">
        <v>261</v>
      </c>
      <c r="R43" t="s">
        <v>262</v>
      </c>
      <c r="S43" t="b">
        <v>0</v>
      </c>
      <c r="T43" s="1">
        <v>46150</v>
      </c>
      <c r="U43" s="2">
        <f>HYPERLINK("https://sbirkapp.gov.cz/detail/SPPUVZJA5KFOGRJC", "https://sbirkapp.gov.cz/detail/SPPUVZJA5KFOGRJC")</f>
        <v>0</v>
      </c>
      <c r="V43" t="s">
        <v>263</v>
      </c>
      <c r="W4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2026-08-11T05:32:28Z</dcterms:created>
  <dcterms:modified xsi:type="dcterms:W3CDTF">2026-08-11T05:32:28Z</dcterms:modified>
</cp:coreProperties>
</file>