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<sst xmlns="http://schemas.openxmlformats.org/spreadsheetml/2006/main" count="792" uniqueCount="341">
  <si>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</si>
  <si>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</si>
  <si>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</si>
  <si>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</si>
  <si>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</si>
  <si>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</si>
  <si>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</si>
  <si>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</si>
  <si>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</si>
  <si>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</si>
  <si>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</si>
  <si>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</si>
  <si>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</si>
  <si>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</si>
  <si>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</si>
  <si>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</si>
  <si>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</si>
  <si>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</si>
  <si>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</si>
  <si>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</si>
  <si>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</si>
  <si>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</si>
  <si>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</si>
  <si>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Česká Lípa</t>
  </si>
  <si>
    <t>00260428</t>
  </si>
  <si>
    <t>bkfbe3p</t>
  </si>
  <si>
    <t>Liberecký kraj</t>
  </si>
  <si>
    <t>3/2026</t>
  </si>
  <si>
    <t>Obecně závazná vyhláška</t>
  </si>
  <si>
    <t>k udržování čistoty veřejného prostoru</t>
  </si>
  <si>
    <t>2026-05-05</t>
  </si>
  <si>
    <t>Běžný</t>
  </si>
  <si>
    <t>veřejný pořádek - jiné; veřejný pořádek - plakátování</t>
  </si>
  <si>
    <t>zákon č. 128/2000 Sb., o obcích - § 10 písm. c) - jiné; zákon č. 128/2000 Sb., o obcích - § 10 písm. c) - plakátování</t>
  </si>
  <si>
    <t>1682606349</t>
  </si>
  <si>
    <t>2/2026</t>
  </si>
  <si>
    <t>kterou se zakazuje požívání alkoholických nápojů a užívání omamných a psychotropních látek</t>
  </si>
  <si>
    <t>2026-04-25</t>
  </si>
  <si>
    <t>veřejný pořádek - konzumace alkoholu; veřejný pořádek - jiné</t>
  </si>
  <si>
    <t>zákon č. 128/2000 Sb., o obcích - § 10 písm. a) - konzumace alkoholu; zákon č. 128/2000 Sb., o obcích - § 10 písm. a) - jiné</t>
  </si>
  <si>
    <t>4/2025: kterou se zakazuje požívání alkoholických nápojů, užívání omamných a psychotropních látek, používání zábavní pyrotechniky</t>
  </si>
  <si>
    <t>1677840967</t>
  </si>
  <si>
    <t>1/2026</t>
  </si>
  <si>
    <t>o stanovení kratší doby nočního klidu</t>
  </si>
  <si>
    <t>noční klid</t>
  </si>
  <si>
    <t>zákon č. 251/2016 Sb., o některých přestupcích - § 5 odst. 7</t>
  </si>
  <si>
    <t>6/2025: o stanovení kratší doby nočního klidu</t>
  </si>
  <si>
    <t>1677677783</t>
  </si>
  <si>
    <t>7/2025</t>
  </si>
  <si>
    <t>o stanovení obecního systému odpadového hospodářství</t>
  </si>
  <si>
    <t>2025-10-01</t>
  </si>
  <si>
    <t>systém odpadového hospodářství</t>
  </si>
  <si>
    <t>zákon č. 541/2020 Sb., o odpadech - § 59 odst. 4</t>
  </si>
  <si>
    <t>1/2024: o stanovení obecního systému odpadového hospodářství</t>
  </si>
  <si>
    <t>1576653727</t>
  </si>
  <si>
    <t>6/2025</t>
  </si>
  <si>
    <t>2025-05-13</t>
  </si>
  <si>
    <t>5/2025: o stanovení kratší doby nočního klidu</t>
  </si>
  <si>
    <t>1/2026: o stanovení kratší doby nočního klidu</t>
  </si>
  <si>
    <t>1515342396</t>
  </si>
  <si>
    <t>5/2025</t>
  </si>
  <si>
    <t>2025-04-05</t>
  </si>
  <si>
    <t>2/2024: o stanovení kratší doby nočního klidu</t>
  </si>
  <si>
    <t>1497811013</t>
  </si>
  <si>
    <t>4/2025</t>
  </si>
  <si>
    <t>kterou se zakazuje požívání alkoholických nápojů, užívání omamných a psychotropních látek, používání zábavní pyrotechniky</t>
  </si>
  <si>
    <t>veřejný pořádek - konzumace alkoholu; veřejný pořádek - pyrotechnika; veřejný pořádek - jiné</t>
  </si>
  <si>
    <t>zákon č. 128/2000 Sb., o obcích - § 10 písm. a) - konzumace alkoholu; zákon č. 128/2000 Sb., o obcích - § 10 písm. a) - pyrotechnika; zákon č. 128/2000 Sb., o obcích - § 10 písm. a) - jiné</t>
  </si>
  <si>
    <t>3/2024: kterou se zakazuje požívání alkoholických nápojů, užívání omamných a psychotropních látek, používání zábavní pyrotechniky</t>
  </si>
  <si>
    <t>2/2026: kterou se zakazuje požívání alkoholických nápojů a užívání omamných a psychotropních látek; 2/2026: kterou se zakazuje požívání alkoholických nápojů a užívání omamných a psychotropních látek</t>
  </si>
  <si>
    <t>1497805674</t>
  </si>
  <si>
    <t>3/2025</t>
  </si>
  <si>
    <t>Nařízení</t>
  </si>
  <si>
    <t>kterým se vydává tržní řád</t>
  </si>
  <si>
    <t>2025-03-20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</si>
  <si>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</si>
  <si>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</si>
  <si>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4/2022: kterým se vydává tržní řád</t>
  </si>
  <si>
    <t>1489683387</t>
  </si>
  <si>
    <t>2/2025</t>
  </si>
  <si>
    <t>o placeném stání motorových vozidel na vymezených plochách, komunikacích a jejich úsecích ve vlastnictví města Česká Lípa na území města Česká Lípa</t>
  </si>
  <si>
    <t>2025-03-05</t>
  </si>
  <si>
    <t xml:space="preserve">pozemní komunikace - zpoplatnění stání a odstavení </t>
  </si>
  <si>
    <t xml:space="preserve">zákon č. 13/1997 Sb., o pozemních komunikacích - § 23 odst. 1 </t>
  </si>
  <si>
    <t>5/2023: o placeném stání motorových vozidel na vymezených plochách, komunikacích a jejich úsecích ve vlastnicví města Česká Lípa na území města Česká Lípa</t>
  </si>
  <si>
    <t>1481609702</t>
  </si>
  <si>
    <t>1/2025</t>
  </si>
  <si>
    <t>o Požárním řádu města Česká Lípa</t>
  </si>
  <si>
    <t>2025-01-18</t>
  </si>
  <si>
    <t>požární ochrana - požární řád</t>
  </si>
  <si>
    <t>zákon č. 133/1985 Sb., o požární ochraně - § 29 odst. 1 písm. o) bod 1</t>
  </si>
  <si>
    <t>3/2023: o Požárním řádu města Česká Lípa</t>
  </si>
  <si>
    <t>1459518642</t>
  </si>
  <si>
    <t>5/2024</t>
  </si>
  <si>
    <t>o provádění zimní údržby místních komunikací na území města Česká Lípa</t>
  </si>
  <si>
    <t>2024-11-27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</si>
  <si>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</si>
  <si>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</si>
  <si>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6/2017: o provádění zimní údržby místních komunikací na území města Česká Lípa</t>
  </si>
  <si>
    <t>1437828186</t>
  </si>
  <si>
    <t>4/2024</t>
  </si>
  <si>
    <t>o stanovení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</si>
  <si>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</si>
  <si>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</si>
  <si>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</si>
  <si>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5/2005: o stanovení koeficientů pro výpočet daně z nemovitostí; 2/2008: o stanovení místního koeficientu pro výpočet daně z nemovitostí</t>
  </si>
  <si>
    <t>1409162420</t>
  </si>
  <si>
    <t>3/2024</t>
  </si>
  <si>
    <t>2024-04-11</t>
  </si>
  <si>
    <t>veřejný pořádek - konzumace alkoholu; veřejný pořádek - pyrotechnika</t>
  </si>
  <si>
    <t>zákon č. 128/2000 Sb., o obcích - § 10 písm. a) - konzumace alkoholu; zákon č. 128/2000 Sb., o obcích - § 10 písm. a) - pyrotechnika</t>
  </si>
  <si>
    <t>4/2023: kterou se zakazuje požívání alkoholických nápojů, užívání omamných a psychotropních látek, používání zábavní pyrotechniky</t>
  </si>
  <si>
    <t>4/2025: kterou se zakazuje požívání alkoholických nápojů, užívání omamných a psychotropních látek, používání zábavní pyrotechniky; 4/2025: kterou se zakazuje požívání alkoholických nápojů, užívání omamných a psychotropních látek, používání zábavní pyrotechniky</t>
  </si>
  <si>
    <t>1335924394</t>
  </si>
  <si>
    <t>2/2024</t>
  </si>
  <si>
    <t>7/2023: o stanovení kratší doby nočního klidu</t>
  </si>
  <si>
    <t>1335899498</t>
  </si>
  <si>
    <t>1/2024</t>
  </si>
  <si>
    <t>2024-02-27</t>
  </si>
  <si>
    <t>2/2020: o stanovení systému shromažďování, sběru, přepravy, třídění, využívání a odstraňování komunálních odpadů na území města Česká Lípa</t>
  </si>
  <si>
    <t>7/2025: o stanovení obecního systému odpadového hospodářství</t>
  </si>
  <si>
    <t>1314069094</t>
  </si>
  <si>
    <t>11/2023</t>
  </si>
  <si>
    <t>kterou se stanoví školské obvody základních škol zřízených městem Česká Lípa a část školského obvodu základní školy zřízené městem Česká Lípa</t>
  </si>
  <si>
    <t>2024-01-11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</si>
  <si>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</si>
  <si>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</si>
  <si>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6/2021: kterou se stanoví školské obvody základních škol zřízených městem Česká Lípa a část školského obvodu základní školy zřízené městem Česká Lípa</t>
  </si>
  <si>
    <t>1290977467</t>
  </si>
  <si>
    <t>10/2023</t>
  </si>
  <si>
    <t>o místním poplatku ze psů</t>
  </si>
  <si>
    <t>2024-01-01</t>
  </si>
  <si>
    <t>místní poplatek ze psů</t>
  </si>
  <si>
    <t>zákon č. 565/1990 Sb., o místních poplatcích - § 14 - ze psů</t>
  </si>
  <si>
    <t>10/2019: o místním poplatku ze psů</t>
  </si>
  <si>
    <t>1275836652</t>
  </si>
  <si>
    <t>9/2023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</si>
  <si>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</si>
  <si>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</si>
  <si>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</si>
  <si>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7/2022: o místním poplatku za užívání veřejného prostranství</t>
  </si>
  <si>
    <t>1275830478</t>
  </si>
  <si>
    <t>8/2023</t>
  </si>
  <si>
    <t>o místním poplatku z pobytu</t>
  </si>
  <si>
    <t>místní poplatek z pobytu</t>
  </si>
  <si>
    <t>zákon č. 565/1990 Sb., o místních poplatcích - § 14 - z pobytu</t>
  </si>
  <si>
    <t>2/2021: o místním poplatku z pobytu</t>
  </si>
  <si>
    <t>1275823659</t>
  </si>
  <si>
    <t>7/2023</t>
  </si>
  <si>
    <t>2023-09-19</t>
  </si>
  <si>
    <t>2/2023: o stanovení kratší doby nočního klidu</t>
  </si>
  <si>
    <t>1237026728</t>
  </si>
  <si>
    <t>6/2023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</si>
  <si>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</si>
  <si>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</si>
  <si>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</si>
  <si>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1237012290</t>
  </si>
  <si>
    <t>5/2023</t>
  </si>
  <si>
    <t>o placeném stání motorových vozidel na vymezených plochách, komunikacích a jejich úsecích ve vlastnicví města Česká Lípa na území města Česká Lípa</t>
  </si>
  <si>
    <t>2023-09-01</t>
  </si>
  <si>
    <t>1/2019: o placeném stání motorových vozidel na vymezených plochách, komunikacích a jejich úsecích ve vlastnictví města Česká Lípa na území města Česká Lípa</t>
  </si>
  <si>
    <t>2/2025: o placeném stání motorových vozidel na vymezených plochách, komunikacích a jejich úsecích ve vlastnictví města Česká Lípa na území města Česká Lípa</t>
  </si>
  <si>
    <t>1225217155</t>
  </si>
  <si>
    <t>4/2023</t>
  </si>
  <si>
    <t>2023-05-20</t>
  </si>
  <si>
    <t>veřejný pořádek - pyrotechnika; veřejný pořádek - konzumace alkoholu</t>
  </si>
  <si>
    <t>zákon č. 128/2000 Sb., o obcích - § 10 písm. a) - pyrotechnika; zákon č. 128/2000 Sb., o obcích - § 10 písm. a) - konzumace alkoholu</t>
  </si>
  <si>
    <t>6/2015: o zákazu konzumace alkoholických nápojů a užívání omamných a psychotropních látek na veřejných prostranstvích; 3/2017: o stanovení podmínek pro pořádání, průběh a ukončení veřejnosti přístupných sportovních a kulturních podniků, včetně tanečních zábav a diskoték a jiných kulturních podniků v rozsahu nezbytném k zajištění veřejného pořádku; 4/2017: o regulaci zábavní pyrotechniky</t>
  </si>
  <si>
    <t>1185841907</t>
  </si>
  <si>
    <t>3/2023</t>
  </si>
  <si>
    <t>2023-04-07</t>
  </si>
  <si>
    <t>7/2012: kterou se vydává Požární řád, stanoví podmínky k zabezpečení požární ochrany při akcích, kterých se účastní větší počet osob</t>
  </si>
  <si>
    <t>1/2025: o Požárním řádu města Česká Lípa</t>
  </si>
  <si>
    <t>1164537718</t>
  </si>
  <si>
    <t>2/2023</t>
  </si>
  <si>
    <t>1/2023: o stanovení kratší doby nočního klidu</t>
  </si>
  <si>
    <t>6/2023: o místním poplatku za obecní systém odpadového hospodářství; 7/2023: o stanovení kratší doby nočního klidu</t>
  </si>
  <si>
    <t>1164412975</t>
  </si>
  <si>
    <t>1/2023</t>
  </si>
  <si>
    <t>2023-02-22</t>
  </si>
  <si>
    <t>6/2022: o stanovení kratší doby nočního klidu</t>
  </si>
  <si>
    <t>2/2023: o stanovení kratší doby nočního klidu; 2/2023: o stanovení kratší doby nočního klidu</t>
  </si>
  <si>
    <t>1139954270</t>
  </si>
  <si>
    <t>7/2022</t>
  </si>
  <si>
    <t>2023-01-01</t>
  </si>
  <si>
    <t>6/2020: o místním poplatku za užívání veřejného prostranství</t>
  </si>
  <si>
    <t>9/2023: o místním poplatku za užívání veřejného prostranství</t>
  </si>
  <si>
    <t>1119065726</t>
  </si>
  <si>
    <t>6/2022</t>
  </si>
  <si>
    <t>2022-09-17</t>
  </si>
  <si>
    <t>5/2022: o stanovení kratší doby nočního klidu</t>
  </si>
  <si>
    <t>1/2023: o stanovení kratší doby nočního klidu; 1/2023: o stanovení kratší doby nočního klidu</t>
  </si>
  <si>
    <t>1078391291</t>
  </si>
  <si>
    <t>5/2022</t>
  </si>
  <si>
    <t>2022-07-05</t>
  </si>
  <si>
    <t>2/2022: o stanovení kratší doby nočního klidu</t>
  </si>
  <si>
    <t>6/2022: o stanovení kratší doby nočního klidu; 6/2022: o stanovení kratší doby nočního klidu</t>
  </si>
  <si>
    <t>1052186943</t>
  </si>
  <si>
    <t>4/2022</t>
  </si>
  <si>
    <t>2022-06-23</t>
  </si>
  <si>
    <t>regulace prodeje zboží a nabízení služeb - tržní řád</t>
  </si>
  <si>
    <t xml:space="preserve">zákon č. 455/1991 Sb., živnostenský zákon - § 18 odst. 1 </t>
  </si>
  <si>
    <t>4/2021: kterým se vydává tržní řád</t>
  </si>
  <si>
    <t>3/2025: kterým se vydává tržní řád; 3/2025: kterým se vydává tržní řád</t>
  </si>
  <si>
    <t>1048129922</t>
  </si>
  <si>
    <t>3/2022</t>
  </si>
  <si>
    <t>kterým se zakazují některé formy prodeje zboží a poskytování služeb v energetických odvětvích</t>
  </si>
  <si>
    <t>2022-07-01</t>
  </si>
  <si>
    <t>regulace prodeje zboží nebo poskytování služeb v energetických odvětvích</t>
  </si>
  <si>
    <t>zákon č. 458/2000 Sb., energetický zákon - § 11p</t>
  </si>
  <si>
    <t>1044484923</t>
  </si>
  <si>
    <t>2/2022</t>
  </si>
  <si>
    <t>2022-04-02</t>
  </si>
  <si>
    <t>zákon č. 251/2016 Sb., o některých přestupcích - § 5 odst. 6</t>
  </si>
  <si>
    <t>3/2021: o stanovení kratší doby nočního klidu</t>
  </si>
  <si>
    <t>1016127077</t>
  </si>
  <si>
    <t>4/2021</t>
  </si>
  <si>
    <t>2021-10-09</t>
  </si>
  <si>
    <t>Dle přechodného ustanovení</t>
  </si>
  <si>
    <t>4/2022: kterým se vydává tržní řád; 4/2022: kterým se vydává tržní řád</t>
  </si>
  <si>
    <t>1003589164</t>
  </si>
  <si>
    <t>1/2019</t>
  </si>
  <si>
    <t>2019-01-29</t>
  </si>
  <si>
    <t>1003588016</t>
  </si>
  <si>
    <t>6/2017</t>
  </si>
  <si>
    <t>2017-11-30</t>
  </si>
  <si>
    <t>5/2024: o provádění zimní údržby místních komunikací na území města Česká Lípa</t>
  </si>
  <si>
    <t>1003585035</t>
  </si>
  <si>
    <t>3/2006</t>
  </si>
  <si>
    <t>o maximálních cenách za přiložení a odstranění technického prostředku k zabránění odjezdu vozidla a za provedení odtažení vozidla ve městě Česká Lípa</t>
  </si>
  <si>
    <t>2006-11-04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</si>
  <si>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</si>
  <si>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</si>
  <si>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</si>
  <si>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</si>
  <si>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1003582321</t>
  </si>
  <si>
    <t>6/2021</t>
  </si>
  <si>
    <t>2021-12-16</t>
  </si>
  <si>
    <t>11/2023: kterou se stanoví školské obvody základních škol zřízených městem Česká Lípa a část školského obvodu základní školy zřízené městem Česká Lípa</t>
  </si>
  <si>
    <t>1003578740</t>
  </si>
  <si>
    <t>5/2021</t>
  </si>
  <si>
    <t>kterou se zrušuje obecně závazná vyhláška č. 4/2020, k trvalému označování psů a evidenci jejich majitelů</t>
  </si>
  <si>
    <t>2022-01-01</t>
  </si>
  <si>
    <t>zrušovací</t>
  </si>
  <si>
    <t>ústavní zákon č. 1/1993 Sb., Ústava České republiky - čl. 104 odst. 3 - zrušovací OZV</t>
  </si>
  <si>
    <t>1003576344</t>
  </si>
  <si>
    <t>4/2020</t>
  </si>
  <si>
    <t>VÝMAZ</t>
  </si>
  <si>
    <t>1003573880</t>
  </si>
  <si>
    <t>3/2021</t>
  </si>
  <si>
    <t>2021-07-10</t>
  </si>
  <si>
    <t>1003565646</t>
  </si>
  <si>
    <t>2/2021</t>
  </si>
  <si>
    <t>2021-05-19</t>
  </si>
  <si>
    <t>8/2023: o místním poplatku z pobytu</t>
  </si>
  <si>
    <t>1003563144</t>
  </si>
  <si>
    <t>6/2020</t>
  </si>
  <si>
    <t>2021-01-01</t>
  </si>
  <si>
    <t>1003561032</t>
  </si>
  <si>
    <t>5/2020</t>
  </si>
  <si>
    <t>kterou se stanovují pravidla pro pohyb psů na veřejném prostranství ve městě Česká Lípa a vymezují se prostory pro volné pobíhání psů</t>
  </si>
  <si>
    <t>pohyb psů</t>
  </si>
  <si>
    <t>zákon č. 246/1992 Sb., na ochranu zvířat proti týrání - § 24 odst. 2</t>
  </si>
  <si>
    <t>1003559527</t>
  </si>
  <si>
    <t>2/2020</t>
  </si>
  <si>
    <t>o stanovení systému shromažďování, sběru, přepravy, třídění, využívání a odstraňování komunálních odpadů na území města Česká Lípa</t>
  </si>
  <si>
    <t>2020-06-24</t>
  </si>
  <si>
    <t>1003557071</t>
  </si>
  <si>
    <t>10/2019</t>
  </si>
  <si>
    <t>2020-01-01</t>
  </si>
  <si>
    <t>10/2023: o místním poplatku ze psů</t>
  </si>
  <si>
    <t>1003553031</t>
  </si>
  <si>
    <t>6/2019</t>
  </si>
  <si>
    <t>kterou se stanoví části společných školských obvodů mateřských škol zřízených městem Česká Lípa</t>
  </si>
  <si>
    <t>2019-04-18</t>
  </si>
  <si>
    <t>školské obvody - mateřské školy</t>
  </si>
  <si>
    <t>zákon č. 561/2004 Sb., školský zákon - § 179 odst. 3 a § 178 odst. 2 písm. c)</t>
  </si>
  <si>
    <t>1003551176</t>
  </si>
  <si>
    <t>4/2019</t>
  </si>
  <si>
    <t>o regulaci provozování hazardních her</t>
  </si>
  <si>
    <t>2019-03-16</t>
  </si>
  <si>
    <t>hazardní hry</t>
  </si>
  <si>
    <t xml:space="preserve">zákon č. 186/2016 Sb., o hazardních hrách - § 12 </t>
  </si>
  <si>
    <t>1003548922</t>
  </si>
  <si>
    <t>4/2017</t>
  </si>
  <si>
    <t>o regulaci zábavní pyrotechniky</t>
  </si>
  <si>
    <t>2017-05-13</t>
  </si>
  <si>
    <t>veřejný pořádek - pyrotechnika</t>
  </si>
  <si>
    <t>zákon č. 128/2000 Sb., o obcích - § 10 písm. a) - pyrotechnika</t>
  </si>
  <si>
    <t>4/2023: kterou se zakazuje požívání alkoholických nápojů, užívání omamných a psychotropních látek, používání zábavní pyrotechniky; 4/2023: kterou se zakazuje požívání alkoholických nápojů, užívání omamných a psychotropních látek, používání zábavní pyrotechniky</t>
  </si>
  <si>
    <t>1003546593</t>
  </si>
  <si>
    <t>3/2017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</si>
  <si>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</si>
  <si>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</si>
  <si>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</si>
  <si>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1003544630</t>
  </si>
  <si>
    <t>6/2015</t>
  </si>
  <si>
    <t>o zákazu konzumace alkoholických nápojů a užívání omamných a psychotropních látek na veřejných prostranstvích</t>
  </si>
  <si>
    <t>2015-12-01</t>
  </si>
  <si>
    <t>veřejný pořádek - konzumace alkoholu</t>
  </si>
  <si>
    <t>zákon č. 128/2000 Sb., o obcích - § 10 písm. a) - konzumace alkoholu</t>
  </si>
  <si>
    <t>1003542244</t>
  </si>
  <si>
    <t>2/2014</t>
  </si>
  <si>
    <t>kterou se mění Obecně závazná vyhláška č. 12/2005 o zřízení městské policie, podrobnostech stejnokroje strážníků městské policie a podrobnostech jeho nošení</t>
  </si>
  <si>
    <t>2014-06-12</t>
  </si>
  <si>
    <t>obecní policie</t>
  </si>
  <si>
    <t xml:space="preserve">zákon č. 553/1991 Sb., o obecní policii - § 1 odst. 1 </t>
  </si>
  <si>
    <t>12/2005: o zřízení městské policie, podrobnostech stejnokroje strážníků městské policie a podrobnostech jeho nošení</t>
  </si>
  <si>
    <t>1003538036</t>
  </si>
  <si>
    <t>7/2012</t>
  </si>
  <si>
    <t>kterou se vydává Požární řád, stanoví podmínky k zabezpečení požární ochrany při akcích, kterých se účastní větší počet osob</t>
  </si>
  <si>
    <t>2012-06-01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</si>
  <si>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</si>
  <si>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</si>
  <si>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1003531713</t>
  </si>
  <si>
    <t>2/2008</t>
  </si>
  <si>
    <t>o stanovení místního koeficientu pro výpočet daně z nemovitostí</t>
  </si>
  <si>
    <t>2009-01-01</t>
  </si>
  <si>
    <t>daň z nemovitých věcí - místní koeficient</t>
  </si>
  <si>
    <t>zákon č. 338/1992 Sb., o dani z nemovitých věcí - § 12</t>
  </si>
  <si>
    <t>4/2024: o stanovení koeficientů daně z nemovitých věcí</t>
  </si>
  <si>
    <t>1003524295</t>
  </si>
  <si>
    <t>8/2006</t>
  </si>
  <si>
    <t>1003471403</t>
  </si>
  <si>
    <t>12/2005</t>
  </si>
  <si>
    <t>o zřízení městské policie, podrobnostech stejnokroje strážníků městské policie a podrobnostech jeho nošení</t>
  </si>
  <si>
    <t>2005-10-25</t>
  </si>
  <si>
    <t>2/2014: kterou se mění Obecně závazná vyhláška č. 12/2005 o zřízení městské policie, podrobnostech stejnokroje strážníků městské policie a podrobnostech jeho nošení</t>
  </si>
  <si>
    <t>1003461024</t>
  </si>
  <si>
    <t>5/2005</t>
  </si>
  <si>
    <t>o stanovení koeficientů pro výpočet daně z nemovitostí</t>
  </si>
  <si>
    <t>2005-06-01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</si>
  <si>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</si>
  <si>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</si>
  <si>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1003457070</t>
  </si>
  <si>
    <t>1/2022</t>
  </si>
  <si>
    <t>o záměru zadat zpracování lesních hospodářských osnov</t>
  </si>
  <si>
    <t>2022-02-26</t>
  </si>
  <si>
    <t>lesní hospodářské osnovy</t>
  </si>
  <si>
    <t>zákon č. 289/1995 Sb., lesní zákon - § 25 odst. 2</t>
  </si>
  <si>
    <t>1001920203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</si>
</sst>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46111</v>
      </c>
      <c r="I2" s="1">
        <v>46132.32489773618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HYPERLINK("https://sbirkapp.gov.cz/detail/SPPL23DJW7UKT2WO", "https://sbirkapp.gov.cz/detail/SPPL23DJW7UKT2WO")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46111</v>
      </c>
      <c r="I3" s="1">
        <v>46122.46770796904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HYPERLINK("https://sbirkapp.gov.cz/detail/SPP267LJTBFKJVYA", "https://sbirkapp.gov.cz/detail/SPP267LJTBFKJVYA")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46111</v>
      </c>
      <c r="I4" s="1">
        <v>46122.31787234527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HYPERLINK("https://sbirkapp.gov.cz/detail/SPPABGJJ7CM7MI6G", "https://sbirkapp.gov.cz/detail/SPPABGJJ7CM7MI6G")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45896</v>
      </c>
      <c r="I5" s="1">
        <v>45911.4524213105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HYPERLINK("https://sbirkapp.gov.cz/detail/SPPVK7EHCUPWZG4M", "https://sbirkapp.gov.cz/detail/SPPVK7EHCUPWZG4M")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43</v>
      </c>
      <c r="H6" s="1">
        <v>45770</v>
      </c>
      <c r="I6" s="1">
        <v>45775.33616849899</v>
      </c>
      <c r="J6" t="s">
        <v>56</v>
      </c>
      <c r="K6" t="s">
        <v>31</v>
      </c>
      <c r="M6" t="s">
        <v>44</v>
      </c>
      <c r="N6" t="s">
        <v>45</v>
      </c>
      <c r="P6" t="s">
        <v>57</v>
      </c>
      <c r="R6" t="s">
        <v>58</v>
      </c>
      <c r="S6" t="b">
        <v>0</v>
      </c>
      <c r="T6" s="1">
        <v>46137</v>
      </c>
      <c r="U6" s="2">
        <f>HYPERLINK("https://sbirkapp.gov.cz/detail/SPPU2DSDVFAF5YGA", "https://sbirkapp.gov.cz/detail/SPPU2DSDVFAF5YGA")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43</v>
      </c>
      <c r="H7" s="1">
        <v>45728</v>
      </c>
      <c r="I7" s="1">
        <v>45737.33446228893</v>
      </c>
      <c r="J7" t="s">
        <v>61</v>
      </c>
      <c r="K7" t="s">
        <v>31</v>
      </c>
      <c r="M7" t="s">
        <v>44</v>
      </c>
      <c r="N7" t="s">
        <v>45</v>
      </c>
      <c r="P7" t="s">
        <v>62</v>
      </c>
      <c r="R7" t="s">
        <v>46</v>
      </c>
      <c r="S7" t="b">
        <v>0</v>
      </c>
      <c r="T7" s="1">
        <v>45790</v>
      </c>
      <c r="U7" s="2">
        <f>HYPERLINK("https://sbirkapp.gov.cz/detail/SPPMOQQGLDWXJXCS", "https://sbirkapp.gov.cz/detail/SPPMOQQGLDWXJXCS")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45728</v>
      </c>
      <c r="I8" s="1">
        <v>45737.32922285558</v>
      </c>
      <c r="J8" t="s">
        <v>61</v>
      </c>
      <c r="K8" t="s">
        <v>31</v>
      </c>
      <c r="M8" t="s">
        <v>66</v>
      </c>
      <c r="N8" t="s">
        <v>67</v>
      </c>
      <c r="P8" t="s">
        <v>68</v>
      </c>
      <c r="R8" t="s">
        <v>69</v>
      </c>
      <c r="S8" t="b">
        <v>0</v>
      </c>
      <c r="T8" s="1">
        <v>46137</v>
      </c>
      <c r="U8" s="2">
        <f>HYPERLINK("https://sbirkapp.gov.cz/detail/SPPUSKVHKVH4KBGA", "https://sbirkapp.gov.cz/detail/SPPUSKVHKVH4KBGA")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72</v>
      </c>
      <c r="G9" t="s">
        <v>73</v>
      </c>
      <c r="H9" s="1">
        <v>45714</v>
      </c>
      <c r="I9" s="1">
        <v>45721.68186213254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HYPERLINK("https://sbirkapp.gov.cz/detail/SPPKYRBE5E4DFFOG", "https://sbirkapp.gov.cz/detail/SPPKYRBE5E4DFFOG")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72</v>
      </c>
      <c r="G10" t="s">
        <v>80</v>
      </c>
      <c r="H10" s="1">
        <v>45693</v>
      </c>
      <c r="I10" s="1">
        <v>45706.41260284522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HYPERLINK("https://sbirkapp.gov.cz/detail/SPPHSVU22MHOG4BY", "https://sbirkapp.gov.cz/detail/SPPHSVU22MHOG4BY")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45644</v>
      </c>
      <c r="I11" s="1">
        <v>45660.33743787405</v>
      </c>
      <c r="J11" t="s">
        <v>88</v>
      </c>
      <c r="K11" t="s">
        <v>31</v>
      </c>
      <c r="M11" t="s">
        <v>89</v>
      </c>
      <c r="N11" t="s">
        <v>90</v>
      </c>
      <c r="P11" t="s">
        <v>91</v>
      </c>
      <c r="S11" t="b">
        <v>1</v>
      </c>
      <c r="U11" s="2">
        <f>HYPERLINK("https://sbirkapp.gov.cz/detail/SPPAUZRMORWB3XY4", "https://sbirkapp.gov.cz/detail/SPPAUZRMORWB3XY4")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72</v>
      </c>
      <c r="G12" t="s">
        <v>94</v>
      </c>
      <c r="H12" s="1">
        <v>45579</v>
      </c>
      <c r="I12" s="1">
        <v>45608.42773001889</v>
      </c>
      <c r="J12" t="s">
        <v>95</v>
      </c>
      <c r="K12" t="s">
        <v>31</v>
      </c>
      <c r="M12" t="s">
        <v>96</v>
      </c>
      <c r="N12" t="s">
        <v>97</v>
      </c>
      <c r="P12" t="s">
        <v>98</v>
      </c>
      <c r="S12" t="b">
        <v>1</v>
      </c>
      <c r="U12" s="2">
        <f>HYPERLINK("https://sbirkapp.gov.cz/detail/SPP6G7CO3YJC553Q", "https://sbirkapp.gov.cz/detail/SPP6G7CO3YJC553Q")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45532</v>
      </c>
      <c r="I13" s="1">
        <v>45544.38624645388</v>
      </c>
      <c r="J13" t="s">
        <v>102</v>
      </c>
      <c r="K13" t="s">
        <v>31</v>
      </c>
      <c r="M13" t="s">
        <v>103</v>
      </c>
      <c r="N13" t="s">
        <v>104</v>
      </c>
      <c r="P13" t="s">
        <v>105</v>
      </c>
      <c r="S13" t="b">
        <v>1</v>
      </c>
      <c r="U13" s="2">
        <f>HYPERLINK("https://sbirkapp.gov.cz/detail/SPPWWCHRCYGI4WB2", "https://sbirkapp.gov.cz/detail/SPPWWCHRCYGI4WB2")</f>
        <v>0</v>
      </c>
      <c r="V13" t="s">
        <v>106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65</v>
      </c>
      <c r="H14" s="1">
        <v>45371</v>
      </c>
      <c r="I14" s="1">
        <v>45378.61307209166</v>
      </c>
      <c r="J14" t="s">
        <v>108</v>
      </c>
      <c r="K14" t="s">
        <v>31</v>
      </c>
      <c r="M14" t="s">
        <v>109</v>
      </c>
      <c r="N14" t="s">
        <v>110</v>
      </c>
      <c r="P14" t="s">
        <v>111</v>
      </c>
      <c r="R14" t="s">
        <v>112</v>
      </c>
      <c r="S14" t="b">
        <v>0</v>
      </c>
      <c r="T14" s="1">
        <v>45752</v>
      </c>
      <c r="U14" s="2">
        <f>HYPERLINK("https://sbirkapp.gov.cz/detail/SPPRYZYKXVV7WGJU", "https://sbirkapp.gov.cz/detail/SPPRYZYKXVV7WGJU")</f>
        <v>0</v>
      </c>
      <c r="V14" t="s">
        <v>113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114</v>
      </c>
      <c r="F15" t="s">
        <v>28</v>
      </c>
      <c r="G15" t="s">
        <v>43</v>
      </c>
      <c r="H15" s="1">
        <v>45371</v>
      </c>
      <c r="I15" s="1">
        <v>45378.59144864949</v>
      </c>
      <c r="J15" t="s">
        <v>108</v>
      </c>
      <c r="K15" t="s">
        <v>31</v>
      </c>
      <c r="M15" t="s">
        <v>44</v>
      </c>
      <c r="N15" t="s">
        <v>45</v>
      </c>
      <c r="P15" t="s">
        <v>115</v>
      </c>
      <c r="R15" t="s">
        <v>57</v>
      </c>
      <c r="S15" t="b">
        <v>0</v>
      </c>
      <c r="T15" s="1">
        <v>45752</v>
      </c>
      <c r="U15" s="2">
        <f>HYPERLINK("https://sbirkapp.gov.cz/detail/SPPI5DGNDFK257I4", "https://sbirkapp.gov.cz/detail/SPPI5DGNDFK257I4")</f>
        <v>0</v>
      </c>
      <c r="V15" t="s">
        <v>116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49</v>
      </c>
      <c r="H16" s="1">
        <v>45322</v>
      </c>
      <c r="I16" s="1">
        <v>45334.5956392135</v>
      </c>
      <c r="J16" t="s">
        <v>118</v>
      </c>
      <c r="K16" t="s">
        <v>31</v>
      </c>
      <c r="M16" t="s">
        <v>51</v>
      </c>
      <c r="N16" t="s">
        <v>52</v>
      </c>
      <c r="P16" t="s">
        <v>119</v>
      </c>
      <c r="R16" t="s">
        <v>120</v>
      </c>
      <c r="S16" t="b">
        <v>0</v>
      </c>
      <c r="T16" s="1">
        <v>45931</v>
      </c>
      <c r="U16" s="2">
        <f>HYPERLINK("https://sbirkapp.gov.cz/detail/SPP5DMK6SGHI3ALW", "https://sbirkapp.gov.cz/detail/SPP5DMK6SGHI3ALW")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45280</v>
      </c>
      <c r="I17" s="1">
        <v>45287.40610835327</v>
      </c>
      <c r="J17" t="s">
        <v>124</v>
      </c>
      <c r="K17" t="s">
        <v>31</v>
      </c>
      <c r="M17" t="s">
        <v>125</v>
      </c>
      <c r="N17" t="s">
        <v>126</v>
      </c>
      <c r="P17" t="s">
        <v>127</v>
      </c>
      <c r="S17" t="b">
        <v>1</v>
      </c>
      <c r="U17" s="2">
        <f>HYPERLINK("https://sbirkapp.gov.cz/detail/SPPW7GUFUL34AC24", "https://sbirkapp.gov.cz/detail/SPPW7GUFUL34AC24")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45245</v>
      </c>
      <c r="I18" s="1">
        <v>45253.37490096039</v>
      </c>
      <c r="J18" t="s">
        <v>131</v>
      </c>
      <c r="K18" t="s">
        <v>31</v>
      </c>
      <c r="M18" t="s">
        <v>132</v>
      </c>
      <c r="N18" t="s">
        <v>133</v>
      </c>
      <c r="P18" t="s">
        <v>134</v>
      </c>
      <c r="S18" t="b">
        <v>1</v>
      </c>
      <c r="U18" s="2">
        <f>HYPERLINK("https://sbirkapp.gov.cz/detail/SPP4KKPARYMBNXBE", "https://sbirkapp.gov.cz/detail/SPP4KKPARYMBNXBE")</f>
        <v>0</v>
      </c>
      <c r="V18" t="s">
        <v>135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136</v>
      </c>
      <c r="F19" t="s">
        <v>28</v>
      </c>
      <c r="G19" t="s">
        <v>137</v>
      </c>
      <c r="H19" s="1">
        <v>45245</v>
      </c>
      <c r="I19" s="1">
        <v>45253.36776329231</v>
      </c>
      <c r="J19" t="s">
        <v>131</v>
      </c>
      <c r="K19" t="s">
        <v>31</v>
      </c>
      <c r="M19" t="s">
        <v>138</v>
      </c>
      <c r="N19" t="s">
        <v>139</v>
      </c>
      <c r="P19" t="s">
        <v>140</v>
      </c>
      <c r="S19" t="b">
        <v>1</v>
      </c>
      <c r="U19" s="2">
        <f>HYPERLINK("https://sbirkapp.gov.cz/detail/SPPX3VX2K5OLK5LG", "https://sbirkapp.gov.cz/detail/SPPX3VX2K5OLK5LG")</f>
        <v>0</v>
      </c>
      <c r="V19" t="s">
        <v>141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142</v>
      </c>
      <c r="F20" t="s">
        <v>28</v>
      </c>
      <c r="G20" t="s">
        <v>143</v>
      </c>
      <c r="H20" s="1">
        <v>45245</v>
      </c>
      <c r="I20" s="1">
        <v>45253.3591013342</v>
      </c>
      <c r="J20" t="s">
        <v>131</v>
      </c>
      <c r="K20" t="s">
        <v>31</v>
      </c>
      <c r="M20" t="s">
        <v>144</v>
      </c>
      <c r="N20" t="s">
        <v>145</v>
      </c>
      <c r="P20" t="s">
        <v>146</v>
      </c>
      <c r="S20" t="b">
        <v>1</v>
      </c>
      <c r="U20" s="2">
        <f>HYPERLINK("https://sbirkapp.gov.cz/detail/SPPDP5NH4J5K76U4", "https://sbirkapp.gov.cz/detail/SPPDP5NH4J5K76U4")</f>
        <v>0</v>
      </c>
      <c r="V20" t="s">
        <v>147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148</v>
      </c>
      <c r="F21" t="s">
        <v>28</v>
      </c>
      <c r="G21" t="s">
        <v>43</v>
      </c>
      <c r="H21" s="1">
        <v>45168</v>
      </c>
      <c r="I21" s="1">
        <v>45173.63028391056</v>
      </c>
      <c r="J21" t="s">
        <v>149</v>
      </c>
      <c r="K21" t="s">
        <v>31</v>
      </c>
      <c r="M21" t="s">
        <v>44</v>
      </c>
      <c r="N21" t="s">
        <v>45</v>
      </c>
      <c r="P21" t="s">
        <v>150</v>
      </c>
      <c r="R21" t="s">
        <v>62</v>
      </c>
      <c r="S21" t="b">
        <v>0</v>
      </c>
      <c r="T21" s="1">
        <v>45393</v>
      </c>
      <c r="U21" s="2">
        <f>HYPERLINK("https://sbirkapp.gov.cz/detail/SPPXUHTHAEQ6A4FW", "https://sbirkapp.gov.cz/detail/SPPXUHTHAEQ6A4FW")</f>
        <v>0</v>
      </c>
      <c r="V21" t="s">
        <v>151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152</v>
      </c>
      <c r="F22" t="s">
        <v>28</v>
      </c>
      <c r="G22" t="s">
        <v>153</v>
      </c>
      <c r="H22" s="1">
        <v>45168</v>
      </c>
      <c r="I22" s="1">
        <v>45173.61717576045</v>
      </c>
      <c r="J22" t="s">
        <v>131</v>
      </c>
      <c r="K22" t="s">
        <v>31</v>
      </c>
      <c r="M22" t="s">
        <v>154</v>
      </c>
      <c r="N22" t="s">
        <v>155</v>
      </c>
      <c r="S22" t="b">
        <v>1</v>
      </c>
      <c r="U22" s="2">
        <f>HYPERLINK("https://sbirkapp.gov.cz/detail/SPPW5MP3PPYMTNW4", "https://sbirkapp.gov.cz/detail/SPPW5MP3PPYMTNW4")</f>
        <v>0</v>
      </c>
      <c r="V22" t="s">
        <v>156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72</v>
      </c>
      <c r="G23" t="s">
        <v>158</v>
      </c>
      <c r="H23" s="1">
        <v>45105</v>
      </c>
      <c r="I23" s="1">
        <v>45145.33507997428</v>
      </c>
      <c r="J23" t="s">
        <v>159</v>
      </c>
      <c r="K23" t="s">
        <v>31</v>
      </c>
      <c r="M23" t="s">
        <v>82</v>
      </c>
      <c r="N23" t="s">
        <v>83</v>
      </c>
      <c r="P23" t="s">
        <v>160</v>
      </c>
      <c r="R23" t="s">
        <v>161</v>
      </c>
      <c r="S23" t="b">
        <v>0</v>
      </c>
      <c r="T23" s="1">
        <v>45721</v>
      </c>
      <c r="U23" s="2">
        <f>HYPERLINK("https://sbirkapp.gov.cz/detail/SPP2G3VJCVP5WPYM", "https://sbirkapp.gov.cz/detail/SPP2G3VJCVP5WPYM")</f>
        <v>0</v>
      </c>
      <c r="V23" t="s">
        <v>162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28</v>
      </c>
      <c r="G24" t="s">
        <v>65</v>
      </c>
      <c r="H24" s="1">
        <v>45049</v>
      </c>
      <c r="I24" s="1">
        <v>45051.40467575896</v>
      </c>
      <c r="J24" t="s">
        <v>164</v>
      </c>
      <c r="K24" t="s">
        <v>31</v>
      </c>
      <c r="M24" t="s">
        <v>165</v>
      </c>
      <c r="N24" t="s">
        <v>166</v>
      </c>
      <c r="P24" t="s">
        <v>167</v>
      </c>
      <c r="R24" t="s">
        <v>68</v>
      </c>
      <c r="S24" t="b">
        <v>0</v>
      </c>
      <c r="T24" s="1">
        <v>45393</v>
      </c>
      <c r="U24" s="2">
        <f>HYPERLINK("https://sbirkapp.gov.cz/detail/SPPWTTQ2D2URC456", "https://sbirkapp.gov.cz/detail/SPPWTTQ2D2URC456")</f>
        <v>0</v>
      </c>
      <c r="V24" t="s">
        <v>168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28</v>
      </c>
      <c r="G25" t="s">
        <v>87</v>
      </c>
      <c r="H25" s="1">
        <v>45000</v>
      </c>
      <c r="I25" s="1">
        <v>45008.53612699236</v>
      </c>
      <c r="J25" t="s">
        <v>170</v>
      </c>
      <c r="K25" t="s">
        <v>31</v>
      </c>
      <c r="M25" t="s">
        <v>89</v>
      </c>
      <c r="N25" t="s">
        <v>90</v>
      </c>
      <c r="P25" t="s">
        <v>171</v>
      </c>
      <c r="R25" t="s">
        <v>172</v>
      </c>
      <c r="S25" t="b">
        <v>0</v>
      </c>
      <c r="T25" s="1">
        <v>45675</v>
      </c>
      <c r="U25" s="2">
        <f>HYPERLINK("https://sbirkapp.gov.cz/detail/SPPYS7XWASPWJUX4", "https://sbirkapp.gov.cz/detail/SPPYS7XWASPWJUX4")</f>
        <v>0</v>
      </c>
      <c r="V25" t="s">
        <v>173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28</v>
      </c>
      <c r="G26" t="s">
        <v>43</v>
      </c>
      <c r="H26" s="1">
        <v>45000</v>
      </c>
      <c r="I26" s="1">
        <v>45008.44863953823</v>
      </c>
      <c r="J26" t="s">
        <v>170</v>
      </c>
      <c r="K26" t="s">
        <v>31</v>
      </c>
      <c r="M26" t="s">
        <v>44</v>
      </c>
      <c r="N26" t="s">
        <v>45</v>
      </c>
      <c r="P26" t="s">
        <v>175</v>
      </c>
      <c r="R26" t="s">
        <v>176</v>
      </c>
      <c r="S26" t="b">
        <v>0</v>
      </c>
      <c r="T26" s="1">
        <v>45188</v>
      </c>
      <c r="U26" s="2">
        <f>HYPERLINK("https://sbirkapp.gov.cz/detail/SPP5PD6FQLFXXXRC", "https://sbirkapp.gov.cz/detail/SPP5PD6FQLFXXXRC")</f>
        <v>0</v>
      </c>
      <c r="V26" t="s">
        <v>177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178</v>
      </c>
      <c r="F27" t="s">
        <v>28</v>
      </c>
      <c r="G27" t="s">
        <v>43</v>
      </c>
      <c r="H27" s="1">
        <v>44951</v>
      </c>
      <c r="I27" s="1">
        <v>44964.4549603736</v>
      </c>
      <c r="J27" t="s">
        <v>179</v>
      </c>
      <c r="K27" t="s">
        <v>31</v>
      </c>
      <c r="M27" t="s">
        <v>44</v>
      </c>
      <c r="N27" t="s">
        <v>45</v>
      </c>
      <c r="P27" t="s">
        <v>180</v>
      </c>
      <c r="R27" t="s">
        <v>181</v>
      </c>
      <c r="S27" t="b">
        <v>0</v>
      </c>
      <c r="T27" s="1">
        <v>45023</v>
      </c>
      <c r="U27" s="2">
        <f>HYPERLINK("https://sbirkapp.gov.cz/detail/SPPPGS3AB25HCPGE", "https://sbirkapp.gov.cz/detail/SPPPGS3AB25HCPGE")</f>
        <v>0</v>
      </c>
      <c r="V27" t="s">
        <v>182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183</v>
      </c>
      <c r="F28" t="s">
        <v>28</v>
      </c>
      <c r="G28" t="s">
        <v>137</v>
      </c>
      <c r="H28" s="1">
        <v>44909</v>
      </c>
      <c r="I28" s="1">
        <v>44915.58760480057</v>
      </c>
      <c r="J28" t="s">
        <v>184</v>
      </c>
      <c r="K28" t="s">
        <v>31</v>
      </c>
      <c r="M28" t="s">
        <v>138</v>
      </c>
      <c r="N28" t="s">
        <v>139</v>
      </c>
      <c r="P28" t="s">
        <v>185</v>
      </c>
      <c r="R28" t="s">
        <v>186</v>
      </c>
      <c r="S28" t="b">
        <v>0</v>
      </c>
      <c r="T28" s="1">
        <v>45292</v>
      </c>
      <c r="U28" s="2">
        <f>HYPERLINK("https://sbirkapp.gov.cz/detail/SPPVOPSA6Z7CW5V4", "https://sbirkapp.gov.cz/detail/SPPVOPSA6Z7CW5V4")</f>
        <v>0</v>
      </c>
      <c r="V28" t="s">
        <v>187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188</v>
      </c>
      <c r="F29" t="s">
        <v>28</v>
      </c>
      <c r="G29" t="s">
        <v>43</v>
      </c>
      <c r="H29" s="1">
        <v>44804</v>
      </c>
      <c r="I29" s="1">
        <v>44806.48654380501</v>
      </c>
      <c r="J29" t="s">
        <v>189</v>
      </c>
      <c r="K29" t="s">
        <v>31</v>
      </c>
      <c r="M29" t="s">
        <v>44</v>
      </c>
      <c r="N29" t="s">
        <v>45</v>
      </c>
      <c r="P29" t="s">
        <v>190</v>
      </c>
      <c r="R29" t="s">
        <v>191</v>
      </c>
      <c r="S29" t="b">
        <v>0</v>
      </c>
      <c r="T29" s="1">
        <v>44979</v>
      </c>
      <c r="U29" s="2">
        <f>HYPERLINK("https://sbirkapp.gov.cz/detail/SPPUHRUZQEFBWUU2", "https://sbirkapp.gov.cz/detail/SPPUHRUZQEFBWUU2")</f>
        <v>0</v>
      </c>
      <c r="V29" t="s">
        <v>192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193</v>
      </c>
      <c r="F30" t="s">
        <v>28</v>
      </c>
      <c r="G30" t="s">
        <v>43</v>
      </c>
      <c r="H30" s="1">
        <v>44727</v>
      </c>
      <c r="I30" s="1">
        <v>44732.46884597692</v>
      </c>
      <c r="J30" t="s">
        <v>194</v>
      </c>
      <c r="K30" t="s">
        <v>31</v>
      </c>
      <c r="M30" t="s">
        <v>44</v>
      </c>
      <c r="N30" t="s">
        <v>45</v>
      </c>
      <c r="P30" t="s">
        <v>195</v>
      </c>
      <c r="R30" t="s">
        <v>196</v>
      </c>
      <c r="S30" t="b">
        <v>0</v>
      </c>
      <c r="T30" s="1">
        <v>44821</v>
      </c>
      <c r="U30" s="2">
        <f>HYPERLINK("https://sbirkapp.gov.cz/detail/SPPZYPIP2NZ57OJ2", "https://sbirkapp.gov.cz/detail/SPPZYPIP2NZ57OJ2")</f>
        <v>0</v>
      </c>
      <c r="V30" t="s">
        <v>197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198</v>
      </c>
      <c r="F31" t="s">
        <v>72</v>
      </c>
      <c r="G31" t="s">
        <v>73</v>
      </c>
      <c r="H31" s="1">
        <v>44718</v>
      </c>
      <c r="I31" s="1">
        <v>44720.65004083842</v>
      </c>
      <c r="J31" t="s">
        <v>199</v>
      </c>
      <c r="K31" t="s">
        <v>31</v>
      </c>
      <c r="M31" t="s">
        <v>200</v>
      </c>
      <c r="N31" t="s">
        <v>201</v>
      </c>
      <c r="P31" t="s">
        <v>202</v>
      </c>
      <c r="R31" t="s">
        <v>203</v>
      </c>
      <c r="S31" t="b">
        <v>0</v>
      </c>
      <c r="T31" s="1">
        <v>45736</v>
      </c>
      <c r="U31" s="2">
        <f>HYPERLINK("https://sbirkapp.gov.cz/detail/SPPBZXSE46FTHLUS", "https://sbirkapp.gov.cz/detail/SPPBZXSE46FTHLUS")</f>
        <v>0</v>
      </c>
      <c r="V31" t="s">
        <v>204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205</v>
      </c>
      <c r="F32" t="s">
        <v>72</v>
      </c>
      <c r="G32" t="s">
        <v>206</v>
      </c>
      <c r="H32" s="1">
        <v>44706</v>
      </c>
      <c r="I32" s="1">
        <v>44711.53248256992</v>
      </c>
      <c r="J32" t="s">
        <v>207</v>
      </c>
      <c r="K32" t="s">
        <v>31</v>
      </c>
      <c r="M32" t="s">
        <v>208</v>
      </c>
      <c r="N32" t="s">
        <v>209</v>
      </c>
      <c r="S32" t="b">
        <v>1</v>
      </c>
      <c r="U32" s="2">
        <f>HYPERLINK("https://sbirkapp.gov.cz/detail/SPPISL2VR5XA45ZQ", "https://sbirkapp.gov.cz/detail/SPPISL2VR5XA45ZQ")</f>
        <v>0</v>
      </c>
      <c r="V32" t="s">
        <v>210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211</v>
      </c>
      <c r="F33" t="s">
        <v>28</v>
      </c>
      <c r="G33" t="s">
        <v>43</v>
      </c>
      <c r="H33" s="1">
        <v>44636</v>
      </c>
      <c r="I33" s="1">
        <v>44638.38183707281</v>
      </c>
      <c r="J33" t="s">
        <v>212</v>
      </c>
      <c r="K33" t="s">
        <v>31</v>
      </c>
      <c r="M33" t="s">
        <v>44</v>
      </c>
      <c r="N33" t="s">
        <v>213</v>
      </c>
      <c r="P33" t="s">
        <v>214</v>
      </c>
      <c r="R33" t="s">
        <v>190</v>
      </c>
      <c r="S33" t="b">
        <v>0</v>
      </c>
      <c r="T33" s="1">
        <v>44747</v>
      </c>
      <c r="U33" s="2">
        <f>HYPERLINK("https://sbirkapp.gov.cz/detail/SPPHSJXV6EIC477Q", "https://sbirkapp.gov.cz/detail/SPPHSJXV6EIC477Q")</f>
        <v>0</v>
      </c>
      <c r="V33" t="s">
        <v>215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216</v>
      </c>
      <c r="F34" t="s">
        <v>72</v>
      </c>
      <c r="G34" t="s">
        <v>73</v>
      </c>
      <c r="H34" s="1">
        <v>44463</v>
      </c>
      <c r="I34" s="1">
        <v>44607.56162948313</v>
      </c>
      <c r="J34" t="s">
        <v>217</v>
      </c>
      <c r="K34" t="s">
        <v>218</v>
      </c>
      <c r="L34" s="1">
        <v>44463</v>
      </c>
      <c r="M34" t="s">
        <v>200</v>
      </c>
      <c r="N34" t="s">
        <v>201</v>
      </c>
      <c r="R34" t="s">
        <v>219</v>
      </c>
      <c r="S34" t="b">
        <v>0</v>
      </c>
      <c r="T34" s="1">
        <v>44735</v>
      </c>
      <c r="U34" s="2">
        <f>HYPERLINK("https://sbirkapp.gov.cz/detail/SPP2HEO4B52C34Q6", "https://sbirkapp.gov.cz/detail/SPP2HEO4B52C34Q6")</f>
        <v>0</v>
      </c>
      <c r="V34" t="s">
        <v>220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221</v>
      </c>
      <c r="F35" t="s">
        <v>72</v>
      </c>
      <c r="G35" t="s">
        <v>80</v>
      </c>
      <c r="H35" s="1">
        <v>43479</v>
      </c>
      <c r="I35" s="1">
        <v>44607.56004875377</v>
      </c>
      <c r="J35" t="s">
        <v>222</v>
      </c>
      <c r="K35" t="s">
        <v>218</v>
      </c>
      <c r="L35" s="1">
        <v>43479</v>
      </c>
      <c r="M35" t="s">
        <v>82</v>
      </c>
      <c r="N35" t="s">
        <v>83</v>
      </c>
      <c r="R35" t="s">
        <v>84</v>
      </c>
      <c r="S35" t="b">
        <v>0</v>
      </c>
      <c r="T35" s="1">
        <v>45170</v>
      </c>
      <c r="U35" s="2">
        <f>HYPERLINK("https://sbirkapp.gov.cz/detail/SPPRM3LIJQUQ5B3U", "https://sbirkapp.gov.cz/detail/SPPRM3LIJQUQ5B3U")</f>
        <v>0</v>
      </c>
      <c r="V35" t="s">
        <v>223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224</v>
      </c>
      <c r="F36" t="s">
        <v>72</v>
      </c>
      <c r="G36" t="s">
        <v>94</v>
      </c>
      <c r="H36" s="1">
        <v>43054</v>
      </c>
      <c r="I36" s="1">
        <v>44607.55742105183</v>
      </c>
      <c r="J36" t="s">
        <v>225</v>
      </c>
      <c r="K36" t="s">
        <v>218</v>
      </c>
      <c r="L36" s="1">
        <v>43054</v>
      </c>
      <c r="M36" t="s">
        <v>96</v>
      </c>
      <c r="N36" t="s">
        <v>97</v>
      </c>
      <c r="R36" t="s">
        <v>226</v>
      </c>
      <c r="S36" t="b">
        <v>0</v>
      </c>
      <c r="T36" s="1">
        <v>45623</v>
      </c>
      <c r="U36" s="2">
        <f>HYPERLINK("https://sbirkapp.gov.cz/detail/SPPNVNYK5AZQ5KWO", "https://sbirkapp.gov.cz/detail/SPPNVNYK5AZQ5KWO")</f>
        <v>0</v>
      </c>
      <c r="V36" t="s">
        <v>227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228</v>
      </c>
      <c r="F37" t="s">
        <v>72</v>
      </c>
      <c r="G37" t="s">
        <v>229</v>
      </c>
      <c r="H37" s="1">
        <v>39009</v>
      </c>
      <c r="I37" s="1">
        <v>44607.55476904866</v>
      </c>
      <c r="J37" t="s">
        <v>230</v>
      </c>
      <c r="K37" t="s">
        <v>218</v>
      </c>
      <c r="L37" s="1">
        <v>39009</v>
      </c>
      <c r="M37" t="s">
        <v>231</v>
      </c>
      <c r="N37" t="s">
        <v>232</v>
      </c>
      <c r="S37" t="s">
        <v>233</v>
      </c>
      <c r="T37" t="s">
        <v>234</v>
      </c>
      <c r="U37" s="2">
        <f>HYPERLINK("https://sbirkapp.gov.cz/detail/SPPHLDOE42SZJENI", "https://sbirkapp.gov.cz/detail/SPPHLDOE42SZJENI")</f>
        <v>0</v>
      </c>
      <c r="V37" t="s">
        <v>235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236</v>
      </c>
      <c r="F38" t="s">
        <v>28</v>
      </c>
      <c r="G38" t="s">
        <v>123</v>
      </c>
      <c r="H38" s="1">
        <v>44531</v>
      </c>
      <c r="I38" s="1">
        <v>44607.55110104688</v>
      </c>
      <c r="J38" t="s">
        <v>237</v>
      </c>
      <c r="K38" t="s">
        <v>218</v>
      </c>
      <c r="L38" s="1">
        <v>44531</v>
      </c>
      <c r="M38" t="s">
        <v>125</v>
      </c>
      <c r="N38" t="s">
        <v>126</v>
      </c>
      <c r="R38" t="s">
        <v>238</v>
      </c>
      <c r="S38" t="b">
        <v>0</v>
      </c>
      <c r="T38" s="1">
        <v>45302</v>
      </c>
      <c r="U38" s="2">
        <f>HYPERLINK("https://sbirkapp.gov.cz/detail/SPPHPGRJJXXYKCHS", "https://sbirkapp.gov.cz/detail/SPPHPGRJJXXYKCHS")</f>
        <v>0</v>
      </c>
      <c r="V38" t="s">
        <v>239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240</v>
      </c>
      <c r="F39" t="s">
        <v>28</v>
      </c>
      <c r="G39" t="s">
        <v>241</v>
      </c>
      <c r="H39" s="1">
        <v>44532</v>
      </c>
      <c r="I39" s="1">
        <v>44607.54898938916</v>
      </c>
      <c r="J39" t="s">
        <v>242</v>
      </c>
      <c r="K39" t="s">
        <v>218</v>
      </c>
      <c r="L39" s="1">
        <v>44532</v>
      </c>
      <c r="M39" t="s">
        <v>243</v>
      </c>
      <c r="N39" t="s">
        <v>244</v>
      </c>
      <c r="S39" t="b">
        <v>1</v>
      </c>
      <c r="U39" s="2">
        <f>HYPERLINK("https://sbirkapp.gov.cz/detail/SPPM6GVBM5ZN2TY2", "https://sbirkapp.gov.cz/detail/SPPM6GVBM5ZN2TY2")</f>
        <v>0</v>
      </c>
      <c r="V39" t="s">
        <v>245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246</v>
      </c>
      <c r="F40" t="s">
        <v>247</v>
      </c>
      <c r="G40" t="s">
        <v>234</v>
      </c>
      <c r="H40" t="s">
        <v>234</v>
      </c>
      <c r="I40" t="s">
        <v>234</v>
      </c>
      <c r="J40" t="s">
        <v>234</v>
      </c>
      <c r="K40" t="s">
        <v>234</v>
      </c>
      <c r="L40" t="s">
        <v>234</v>
      </c>
      <c r="M40" t="s">
        <v>234</v>
      </c>
      <c r="N40" t="s">
        <v>234</v>
      </c>
      <c r="O40" t="s">
        <v>234</v>
      </c>
      <c r="P40" t="s">
        <v>234</v>
      </c>
      <c r="Q40" t="s">
        <v>234</v>
      </c>
      <c r="R40" t="s">
        <v>234</v>
      </c>
      <c r="S40" t="s">
        <v>234</v>
      </c>
      <c r="T40" t="s">
        <v>234</v>
      </c>
      <c r="U40" t="s">
        <v>234</v>
      </c>
      <c r="V40" t="s">
        <v>248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249</v>
      </c>
      <c r="F41" t="s">
        <v>28</v>
      </c>
      <c r="G41" t="s">
        <v>43</v>
      </c>
      <c r="H41" s="1">
        <v>44372</v>
      </c>
      <c r="I41" s="1">
        <v>44607.53904002685</v>
      </c>
      <c r="J41" t="s">
        <v>250</v>
      </c>
      <c r="K41" t="s">
        <v>218</v>
      </c>
      <c r="L41" s="1">
        <v>44372</v>
      </c>
      <c r="M41" t="s">
        <v>44</v>
      </c>
      <c r="N41" t="s">
        <v>45</v>
      </c>
      <c r="R41" t="s">
        <v>195</v>
      </c>
      <c r="S41" t="b">
        <v>0</v>
      </c>
      <c r="T41" s="1">
        <v>44653</v>
      </c>
      <c r="U41" s="2">
        <f>HYPERLINK("https://sbirkapp.gov.cz/detail/SPPMUZDDDEND3TDC", "https://sbirkapp.gov.cz/detail/SPPMUZDDDEND3TDC")</f>
        <v>0</v>
      </c>
      <c r="V41" t="s">
        <v>251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252</v>
      </c>
      <c r="F42" t="s">
        <v>28</v>
      </c>
      <c r="G42" t="s">
        <v>143</v>
      </c>
      <c r="H42" s="1">
        <v>44320</v>
      </c>
      <c r="I42" s="1">
        <v>44607.53589311325</v>
      </c>
      <c r="J42" t="s">
        <v>253</v>
      </c>
      <c r="K42" t="s">
        <v>218</v>
      </c>
      <c r="L42" s="1">
        <v>44320</v>
      </c>
      <c r="M42" t="s">
        <v>144</v>
      </c>
      <c r="N42" t="s">
        <v>145</v>
      </c>
      <c r="R42" t="s">
        <v>254</v>
      </c>
      <c r="S42" t="b">
        <v>0</v>
      </c>
      <c r="T42" s="1">
        <v>45292</v>
      </c>
      <c r="U42" s="2">
        <f>HYPERLINK("https://sbirkapp.gov.cz/detail/SPP3YTOWTK5G556G", "https://sbirkapp.gov.cz/detail/SPP3YTOWTK5G556G")</f>
        <v>0</v>
      </c>
      <c r="V42" t="s">
        <v>255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256</v>
      </c>
      <c r="F43" t="s">
        <v>28</v>
      </c>
      <c r="G43" t="s">
        <v>137</v>
      </c>
      <c r="H43" s="1">
        <v>44181</v>
      </c>
      <c r="I43" s="1">
        <v>44607.53379369812</v>
      </c>
      <c r="J43" t="s">
        <v>257</v>
      </c>
      <c r="K43" t="s">
        <v>218</v>
      </c>
      <c r="L43" s="1">
        <v>44181</v>
      </c>
      <c r="M43" t="s">
        <v>138</v>
      </c>
      <c r="N43" t="s">
        <v>139</v>
      </c>
      <c r="R43" t="s">
        <v>140</v>
      </c>
      <c r="S43" t="b">
        <v>0</v>
      </c>
      <c r="T43" s="1">
        <v>44927</v>
      </c>
      <c r="U43" s="2">
        <f>HYPERLINK("https://sbirkapp.gov.cz/detail/SPPPP3LD65XQOF42", "https://sbirkapp.gov.cz/detail/SPPPP3LD65XQOF42")</f>
        <v>0</v>
      </c>
      <c r="V43" t="s">
        <v>258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259</v>
      </c>
      <c r="F44" t="s">
        <v>28</v>
      </c>
      <c r="G44" t="s">
        <v>260</v>
      </c>
      <c r="H44" s="1">
        <v>44182</v>
      </c>
      <c r="I44" s="1">
        <v>44607.5322168268</v>
      </c>
      <c r="J44" t="s">
        <v>257</v>
      </c>
      <c r="K44" t="s">
        <v>218</v>
      </c>
      <c r="L44" s="1">
        <v>44182</v>
      </c>
      <c r="M44" t="s">
        <v>261</v>
      </c>
      <c r="N44" t="s">
        <v>262</v>
      </c>
      <c r="S44" t="b">
        <v>1</v>
      </c>
      <c r="U44" s="2">
        <f>HYPERLINK("https://sbirkapp.gov.cz/detail/SPPFAQLOJSBU6VJI", "https://sbirkapp.gov.cz/detail/SPPFAQLOJSBU6VJI")</f>
        <v>0</v>
      </c>
      <c r="V44" t="s">
        <v>263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264</v>
      </c>
      <c r="F45" t="s">
        <v>28</v>
      </c>
      <c r="G45" t="s">
        <v>265</v>
      </c>
      <c r="H45" s="1">
        <v>43991</v>
      </c>
      <c r="I45" s="1">
        <v>44607.52907081245</v>
      </c>
      <c r="J45" t="s">
        <v>266</v>
      </c>
      <c r="K45" t="s">
        <v>218</v>
      </c>
      <c r="L45" s="1">
        <v>43991</v>
      </c>
      <c r="M45" t="s">
        <v>51</v>
      </c>
      <c r="N45" t="s">
        <v>52</v>
      </c>
      <c r="R45" t="s">
        <v>53</v>
      </c>
      <c r="S45" t="b">
        <v>0</v>
      </c>
      <c r="T45" s="1">
        <v>45349</v>
      </c>
      <c r="U45" s="2">
        <f>HYPERLINK("https://sbirkapp.gov.cz/detail/SPPWYMXRMEF6NJU2", "https://sbirkapp.gov.cz/detail/SPPWYMXRMEF6NJU2")</f>
        <v>0</v>
      </c>
      <c r="V45" t="s">
        <v>267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268</v>
      </c>
      <c r="F46" t="s">
        <v>28</v>
      </c>
      <c r="G46" t="s">
        <v>130</v>
      </c>
      <c r="H46" s="1">
        <v>43803</v>
      </c>
      <c r="I46" s="1">
        <v>44607.52435815263</v>
      </c>
      <c r="J46" t="s">
        <v>269</v>
      </c>
      <c r="K46" t="s">
        <v>218</v>
      </c>
      <c r="L46" s="1">
        <v>43803</v>
      </c>
      <c r="M46" t="s">
        <v>132</v>
      </c>
      <c r="N46" t="s">
        <v>133</v>
      </c>
      <c r="R46" t="s">
        <v>270</v>
      </c>
      <c r="S46" t="b">
        <v>0</v>
      </c>
      <c r="T46" s="1">
        <v>45292</v>
      </c>
      <c r="U46" s="2">
        <f>HYPERLINK("https://sbirkapp.gov.cz/detail/SPPLLLTHDBUSA4SQ", "https://sbirkapp.gov.cz/detail/SPPLLLTHDBUSA4SQ")</f>
        <v>0</v>
      </c>
      <c r="V46" t="s">
        <v>271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272</v>
      </c>
      <c r="F47" t="s">
        <v>28</v>
      </c>
      <c r="G47" t="s">
        <v>273</v>
      </c>
      <c r="H47" s="1">
        <v>43558</v>
      </c>
      <c r="I47" s="1">
        <v>44607.5222545364</v>
      </c>
      <c r="J47" t="s">
        <v>274</v>
      </c>
      <c r="K47" t="s">
        <v>218</v>
      </c>
      <c r="L47" s="1">
        <v>43558</v>
      </c>
      <c r="M47" t="s">
        <v>275</v>
      </c>
      <c r="N47" t="s">
        <v>276</v>
      </c>
      <c r="S47" t="b">
        <v>1</v>
      </c>
      <c r="U47" s="2">
        <f>HYPERLINK("https://sbirkapp.gov.cz/detail/SPPOH7IXXZMDH4TY", "https://sbirkapp.gov.cz/detail/SPPOH7IXXZMDH4TY")</f>
        <v>0</v>
      </c>
      <c r="V47" t="s">
        <v>277</v>
      </c>
      <c r="W47">
        <v>2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278</v>
      </c>
      <c r="F48" t="s">
        <v>28</v>
      </c>
      <c r="G48" t="s">
        <v>279</v>
      </c>
      <c r="H48" s="1">
        <v>43525</v>
      </c>
      <c r="I48" s="1">
        <v>44607.51962379461</v>
      </c>
      <c r="J48" t="s">
        <v>280</v>
      </c>
      <c r="K48" t="s">
        <v>218</v>
      </c>
      <c r="L48" s="1">
        <v>43525</v>
      </c>
      <c r="M48" t="s">
        <v>281</v>
      </c>
      <c r="N48" t="s">
        <v>282</v>
      </c>
      <c r="S48" t="b">
        <v>1</v>
      </c>
      <c r="U48" s="2">
        <f>HYPERLINK("https://sbirkapp.gov.cz/detail/SPPI4P37TC3BABGC", "https://sbirkapp.gov.cz/detail/SPPI4P37TC3BABGC")</f>
        <v>0</v>
      </c>
      <c r="V48" t="s">
        <v>283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284</v>
      </c>
      <c r="F49" t="s">
        <v>28</v>
      </c>
      <c r="G49" t="s">
        <v>285</v>
      </c>
      <c r="H49" s="1">
        <v>42853</v>
      </c>
      <c r="I49" s="1">
        <v>44607.51700032206</v>
      </c>
      <c r="J49" t="s">
        <v>286</v>
      </c>
      <c r="K49" t="s">
        <v>218</v>
      </c>
      <c r="L49" s="1">
        <v>42853</v>
      </c>
      <c r="M49" t="s">
        <v>287</v>
      </c>
      <c r="N49" t="s">
        <v>288</v>
      </c>
      <c r="R49" t="s">
        <v>289</v>
      </c>
      <c r="S49" t="b">
        <v>0</v>
      </c>
      <c r="T49" s="1">
        <v>45066</v>
      </c>
      <c r="U49" s="2">
        <f>HYPERLINK("https://sbirkapp.gov.cz/detail/SPPIGQ2ES3QYA33I", "https://sbirkapp.gov.cz/detail/SPPIGQ2ES3QYA33I")</f>
        <v>0</v>
      </c>
      <c r="V49" t="s">
        <v>290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291</v>
      </c>
      <c r="F50" t="s">
        <v>28</v>
      </c>
      <c r="G50" t="s">
        <v>292</v>
      </c>
      <c r="H50" s="1">
        <v>42853</v>
      </c>
      <c r="I50" s="1">
        <v>44607.51489942447</v>
      </c>
      <c r="J50" t="s">
        <v>286</v>
      </c>
      <c r="K50" t="s">
        <v>218</v>
      </c>
      <c r="L50" s="1">
        <v>42853</v>
      </c>
      <c r="M50" t="s">
        <v>293</v>
      </c>
      <c r="N50" t="s">
        <v>294</v>
      </c>
      <c r="R50" t="s">
        <v>289</v>
      </c>
      <c r="S50" t="b">
        <v>0</v>
      </c>
      <c r="T50" s="1">
        <v>45066</v>
      </c>
      <c r="U50" s="2">
        <f>HYPERLINK("https://sbirkapp.gov.cz/detail/SPPGS5VMUAWP4IFU", "https://sbirkapp.gov.cz/detail/SPPGS5VMUAWP4IFU")</f>
        <v>0</v>
      </c>
      <c r="V50" t="s">
        <v>295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296</v>
      </c>
      <c r="F51" t="s">
        <v>28</v>
      </c>
      <c r="G51" t="s">
        <v>297</v>
      </c>
      <c r="H51" s="1">
        <v>42303</v>
      </c>
      <c r="I51" s="1">
        <v>44607.51175424759</v>
      </c>
      <c r="J51" t="s">
        <v>298</v>
      </c>
      <c r="K51" t="s">
        <v>218</v>
      </c>
      <c r="L51" s="1">
        <v>42303</v>
      </c>
      <c r="M51" t="s">
        <v>299</v>
      </c>
      <c r="N51" t="s">
        <v>300</v>
      </c>
      <c r="R51" t="s">
        <v>289</v>
      </c>
      <c r="S51" t="b">
        <v>0</v>
      </c>
      <c r="T51" s="1">
        <v>45066</v>
      </c>
      <c r="U51" s="2">
        <f>HYPERLINK("https://sbirkapp.gov.cz/detail/SPPHKVBJCRUSEFHW", "https://sbirkapp.gov.cz/detail/SPPHKVBJCRUSEFHW")</f>
        <v>0</v>
      </c>
      <c r="V51" t="s">
        <v>301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302</v>
      </c>
      <c r="F52" t="s">
        <v>28</v>
      </c>
      <c r="G52" t="s">
        <v>303</v>
      </c>
      <c r="H52" s="1">
        <v>41786</v>
      </c>
      <c r="I52" s="1">
        <v>44607.50704108696</v>
      </c>
      <c r="J52" t="s">
        <v>304</v>
      </c>
      <c r="K52" t="s">
        <v>218</v>
      </c>
      <c r="L52" s="1">
        <v>41786</v>
      </c>
      <c r="M52" t="s">
        <v>305</v>
      </c>
      <c r="N52" t="s">
        <v>306</v>
      </c>
      <c r="O52" t="s">
        <v>307</v>
      </c>
      <c r="S52" t="b">
        <v>1</v>
      </c>
      <c r="U52" s="2">
        <f>HYPERLINK("https://sbirkapp.gov.cz/detail/SPPSUBUQPCL5VOA4", "https://sbirkapp.gov.cz/detail/SPPSUBUQPCL5VOA4")</f>
        <v>0</v>
      </c>
      <c r="V52" t="s">
        <v>308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309</v>
      </c>
      <c r="F53" t="s">
        <v>28</v>
      </c>
      <c r="G53" t="s">
        <v>310</v>
      </c>
      <c r="H53" s="1">
        <v>41060</v>
      </c>
      <c r="I53" s="1">
        <v>44607.50333646999</v>
      </c>
      <c r="J53" t="s">
        <v>311</v>
      </c>
      <c r="K53" t="s">
        <v>218</v>
      </c>
      <c r="L53" s="1">
        <v>41060</v>
      </c>
      <c r="M53" t="s">
        <v>312</v>
      </c>
      <c r="N53" t="s">
        <v>313</v>
      </c>
      <c r="R53" t="s">
        <v>91</v>
      </c>
      <c r="S53" t="b">
        <v>0</v>
      </c>
      <c r="T53" s="1">
        <v>45023</v>
      </c>
      <c r="U53" s="2">
        <f>HYPERLINK("https://sbirkapp.gov.cz/detail/SPPNULMXFRT3UCUK", "https://sbirkapp.gov.cz/detail/SPPNULMXFRT3UCUK")</f>
        <v>0</v>
      </c>
      <c r="V53" t="s">
        <v>314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315</v>
      </c>
      <c r="F54" t="s">
        <v>28</v>
      </c>
      <c r="G54" t="s">
        <v>316</v>
      </c>
      <c r="H54" s="1">
        <v>39636</v>
      </c>
      <c r="I54" s="1">
        <v>44607.49958220869</v>
      </c>
      <c r="J54" t="s">
        <v>317</v>
      </c>
      <c r="K54" t="s">
        <v>218</v>
      </c>
      <c r="L54" s="1">
        <v>39636</v>
      </c>
      <c r="M54" t="s">
        <v>318</v>
      </c>
      <c r="N54" t="s">
        <v>319</v>
      </c>
      <c r="R54" t="s">
        <v>320</v>
      </c>
      <c r="S54" t="b">
        <v>0</v>
      </c>
      <c r="T54" s="1">
        <v>45658</v>
      </c>
      <c r="U54" s="2">
        <f>HYPERLINK("https://sbirkapp.gov.cz/detail/SPPX6GMB3QTH572K", "https://sbirkapp.gov.cz/detail/SPPX6GMB3QTH572K")</f>
        <v>0</v>
      </c>
      <c r="V54" t="s">
        <v>321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322</v>
      </c>
      <c r="F55" t="s">
        <v>247</v>
      </c>
      <c r="G55" t="s">
        <v>234</v>
      </c>
      <c r="H55" t="s">
        <v>234</v>
      </c>
      <c r="I55" t="s">
        <v>234</v>
      </c>
      <c r="J55" t="s">
        <v>234</v>
      </c>
      <c r="K55" t="s">
        <v>234</v>
      </c>
      <c r="L55" t="s">
        <v>234</v>
      </c>
      <c r="M55" t="s">
        <v>234</v>
      </c>
      <c r="N55" t="s">
        <v>234</v>
      </c>
      <c r="O55" t="s">
        <v>234</v>
      </c>
      <c r="P55" t="s">
        <v>234</v>
      </c>
      <c r="Q55" t="s">
        <v>234</v>
      </c>
      <c r="R55" t="s">
        <v>234</v>
      </c>
      <c r="S55" t="s">
        <v>234</v>
      </c>
      <c r="T55" t="s">
        <v>234</v>
      </c>
      <c r="U55" t="s">
        <v>234</v>
      </c>
      <c r="V55" t="s">
        <v>323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324</v>
      </c>
      <c r="F56" t="s">
        <v>28</v>
      </c>
      <c r="G56" t="s">
        <v>325</v>
      </c>
      <c r="H56" s="1">
        <v>38635</v>
      </c>
      <c r="I56" s="1">
        <v>44607.44050370788</v>
      </c>
      <c r="J56" t="s">
        <v>326</v>
      </c>
      <c r="K56" t="s">
        <v>218</v>
      </c>
      <c r="L56" s="1">
        <v>38635</v>
      </c>
      <c r="M56" t="s">
        <v>305</v>
      </c>
      <c r="N56" t="s">
        <v>306</v>
      </c>
      <c r="Q56" t="s">
        <v>327</v>
      </c>
      <c r="S56" t="b">
        <v>1</v>
      </c>
      <c r="U56" s="2">
        <f>HYPERLINK("https://sbirkapp.gov.cz/detail/SPP6VJUQVYYGRNHU", "https://sbirkapp.gov.cz/detail/SPP6VJUQVYYGRNHU")</f>
        <v>0</v>
      </c>
      <c r="V56" t="s">
        <v>328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329</v>
      </c>
      <c r="F57" t="s">
        <v>28</v>
      </c>
      <c r="G57" t="s">
        <v>330</v>
      </c>
      <c r="H57" s="1">
        <v>38476</v>
      </c>
      <c r="I57" s="1">
        <v>44607.43630333115</v>
      </c>
      <c r="J57" t="s">
        <v>331</v>
      </c>
      <c r="K57" t="s">
        <v>218</v>
      </c>
      <c r="L57" s="1">
        <v>38476</v>
      </c>
      <c r="M57" t="s">
        <v>332</v>
      </c>
      <c r="N57" t="s">
        <v>333</v>
      </c>
      <c r="R57" t="s">
        <v>320</v>
      </c>
      <c r="S57" t="b">
        <v>0</v>
      </c>
      <c r="T57" s="1">
        <v>45658</v>
      </c>
      <c r="U57" s="2">
        <f>HYPERLINK("https://sbirkapp.gov.cz/detail/SPPN6QCMQW5LZ3AM", "https://sbirkapp.gov.cz/detail/SPPN6QCMQW5LZ3AM")</f>
        <v>0</v>
      </c>
      <c r="V57" t="s">
        <v>334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335</v>
      </c>
      <c r="F58" t="s">
        <v>72</v>
      </c>
      <c r="G58" t="s">
        <v>336</v>
      </c>
      <c r="H58" s="1">
        <v>44599</v>
      </c>
      <c r="I58" s="1">
        <v>44603.48201338207</v>
      </c>
      <c r="J58" t="s">
        <v>337</v>
      </c>
      <c r="K58" t="s">
        <v>31</v>
      </c>
      <c r="M58" t="s">
        <v>338</v>
      </c>
      <c r="N58" t="s">
        <v>339</v>
      </c>
      <c r="S58" t="b">
        <v>1</v>
      </c>
      <c r="U58" s="2">
        <f>HYPERLINK("https://sbirkapp.gov.cz/detail/SPPGDNODFKSIZ7AS", "https://sbirkapp.gov.cz/detail/SPPGDNODFKSIZ7AS")</f>
        <v>0</v>
      </c>
      <c r="V58" t="s">
        <v>340</v>
      </c>
      <c r="W5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2026-05-25T23:00:44Z</dcterms:created>
  <dcterms:modified xsi:type="dcterms:W3CDTF">2026-05-25T23:00:44Z</dcterms:modified>
</cp:coreProperties>
</file>