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<sst xmlns="http://schemas.openxmlformats.org/spreadsheetml/2006/main" count="966" uniqueCount="401">
  <si>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</si>
  <si>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</si>
  <si>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</si>
  <si>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</si>
  <si>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</si>
  <si>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</si>
  <si>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</si>
  <si>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</si>
  <si>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</si>
  <si>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</si>
  <si>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</si>
  <si>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</si>
  <si>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</si>
  <si>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</si>
  <si>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</si>
  <si>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</si>
  <si>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</si>
  <si>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</si>
  <si>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</si>
  <si>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</si>
  <si>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</si>
  <si>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</si>
  <si>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</si>
  <si>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Frýdek-Místek</t>
  </si>
  <si>
    <t>00296643</t>
  </si>
  <si>
    <t>w4wbu9s</t>
  </si>
  <si>
    <t>Moravskoslezský kraj</t>
  </si>
  <si>
    <t>3/2026</t>
  </si>
  <si>
    <t>Nařízení</t>
  </si>
  <si>
    <t>o záměru zadat zpracování lesních hospodářských osnov</t>
  </si>
  <si>
    <t>2026-05-15</t>
  </si>
  <si>
    <t>Běžný</t>
  </si>
  <si>
    <t>lesní hospodářské osnovy</t>
  </si>
  <si>
    <t>zákon č. 289/1995 Sb., lesní zákon - § 25 odst. 2</t>
  </si>
  <si>
    <t>1689662318</t>
  </si>
  <si>
    <t>2/2026</t>
  </si>
  <si>
    <t>Obecně závazná vyhláška</t>
  </si>
  <si>
    <t>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</si>
  <si>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2026-03-27</t>
  </si>
  <si>
    <t>veřejný pořádek - podmínky pro pořádání veřejně přístupných akcí; noční klid</t>
  </si>
  <si>
    <t>zákon č. 128/2000 Sb., o obcích - § 10 písm. b) - podmínky pro pořádání veřejně přístupných akcí; zákon č. 251/2016 Sb., o některých přestupcích - § 5 odst. 7</t>
  </si>
  <si>
    <t>3/2022: o stanovení podmínek pro pořádání, průběh a ukončení veřejnosti přístupných kulturních podniků, včetně tanečních zábav a diskoték a o nočním klidu</t>
  </si>
  <si>
    <t>1663116539</t>
  </si>
  <si>
    <t>1/2026</t>
  </si>
  <si>
    <t>kterou se mění obecně závazná vyhláška č. 10/2025 o místním poplatku z pobytu</t>
  </si>
  <si>
    <t>2026-04-01</t>
  </si>
  <si>
    <t>místní poplatek z pobytu</t>
  </si>
  <si>
    <t>zákon č. 565/1990 Sb., o místních poplatcích - § 14 - z pobytu</t>
  </si>
  <si>
    <t>10/2025: o místním poplatku z pobytu</t>
  </si>
  <si>
    <t>1663094918</t>
  </si>
  <si>
    <t>10/2025</t>
  </si>
  <si>
    <t>o místním poplatku z pobytu</t>
  </si>
  <si>
    <t>2026-01-01</t>
  </si>
  <si>
    <t>17/2023: o místním poplatku z pobytu</t>
  </si>
  <si>
    <t>1/2026: kterou se mění obecně závazná vyhláška č. 10/2025 o místním poplatku z pobytu</t>
  </si>
  <si>
    <t>1618883774</t>
  </si>
  <si>
    <t>9/2025</t>
  </si>
  <si>
    <t>o zákazu zacházení se zábavní pyrotechnikou</t>
  </si>
  <si>
    <t>2025-12-25</t>
  </si>
  <si>
    <t>pyrotechnické výrobky</t>
  </si>
  <si>
    <t>zákon č. 206/2015 Sb., zákon o pyrotechnice - § 35c</t>
  </si>
  <si>
    <t>4/2018: o regulaci používání zábavní pyrotechniky; 5/2023: kterou se mění obecně závazná vyhláška č. 4/2018 o regulaci používání zábavní pyrotechniky</t>
  </si>
  <si>
    <t>1618877440</t>
  </si>
  <si>
    <t>8/2025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</si>
  <si>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</si>
  <si>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</si>
  <si>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</si>
  <si>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16/2023: o místním poplatku za obecní systém odpadového hospodářství</t>
  </si>
  <si>
    <t>1576669631</t>
  </si>
  <si>
    <t>7/2025</t>
  </si>
  <si>
    <t>2025-06-26</t>
  </si>
  <si>
    <t>1537542539</t>
  </si>
  <si>
    <t>6/2025</t>
  </si>
  <si>
    <t>kterým se vydává tržní řád</t>
  </si>
  <si>
    <t>2025-06-19</t>
  </si>
  <si>
    <t>regulace podomního a pochůzkového prodeje a nabízení služeb; regulace prodeje zboží a nabízení služeb - tržní řád</t>
  </si>
  <si>
    <t xml:space="preserve">zákon č. 455/1991 Sb., živnostenský zákon - § 18 odst. 4 ; zákon č. 455/1991 Sb., živnostenský zákon - § 18 odst. 1 </t>
  </si>
  <si>
    <t>10/2023: kterým se vydává tržní řád</t>
  </si>
  <si>
    <t>1534247374</t>
  </si>
  <si>
    <t>5/2025</t>
  </si>
  <si>
    <t>o zákazu některých činností na veřejných prostranstvích a stanovení povinností k zajištění udržování čistoty ulic a jiných veřejných prostranství</t>
  </si>
  <si>
    <t>2025-03-28</t>
  </si>
  <si>
    <t>veřejný pořádek - žebrání; veřejný pořádek - jiné; veřejný pořádek - jiné</t>
  </si>
  <si>
    <t>zákon č. 128/2000 Sb., o obcích - § 10 písm. a) - žebrání; zákon č. 128/2000 Sb., o obcích - § 10 písm. a) - jiné; zákon č. 128/2000 Sb., o obcích - § 10 písm. c) - jiné</t>
  </si>
  <si>
    <t>1493775741</t>
  </si>
  <si>
    <t>4/2025</t>
  </si>
  <si>
    <t>kterou se stanoví školské obvody mateřských škol zřizovaných statutárním městem Frýdek-Místek</t>
  </si>
  <si>
    <t>školské obvody - mateřské školy</t>
  </si>
  <si>
    <t>zákon č. 561/2004 Sb., školský zákon - § 179 odst. 3 a § 178 odst. 2 písm. b)</t>
  </si>
  <si>
    <t>4/2023: kterou se stanoví školské obvody mateřských škol zřizovaných statutárním městem Frýdek-Místek</t>
  </si>
  <si>
    <t>1493772621</t>
  </si>
  <si>
    <t>3/2025</t>
  </si>
  <si>
    <t>1493583382</t>
  </si>
  <si>
    <t>2/2025</t>
  </si>
  <si>
    <t>kterou se stanoví školské obvody základních škol zřizovaných statutárním městem Frýdek-Místek a část společného školského obvodu základní školy zřízené statutárním městem Frýdek-Místek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</si>
  <si>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</si>
  <si>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</si>
  <si>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2/2024: kterou se stanoví školské obvody základních škol zřizovaných statutárním městem Frýdek-Místek a část společného školského obvodu základní školy zřízené statutárním městem Frýdek-Místek</t>
  </si>
  <si>
    <t>1493555552</t>
  </si>
  <si>
    <t>1/2025</t>
  </si>
  <si>
    <t>o vymezení oblastí statutárního města Frýdku-Místku, ve kterých lze místní komunikace nebo jejich určené úseky užít za cenu sjednanou v souladu s cenovými předpisy</t>
  </si>
  <si>
    <t>2025-04-01</t>
  </si>
  <si>
    <t xml:space="preserve">pozemní komunikace - zpoplatnění stání a odstavení </t>
  </si>
  <si>
    <t xml:space="preserve">zákon č. 13/1997 Sb., o pozemních komunikacích - § 23 odst. 1 </t>
  </si>
  <si>
    <t>2/2023: o vymezení oblastí statutárního města Frýdku-Místku, ve kterých lze místní komunikace nebo jejich určené úseky užít za cenu sjednanou v souladu s cenovými předpisy</t>
  </si>
  <si>
    <t>1490593008</t>
  </si>
  <si>
    <t>6/2024</t>
  </si>
  <si>
    <t>kterým se ruší nařízení města č. 2/2022 o stanovení maximálních cen jízdného v městské hromadné dopravě na území statutárního města Frýdek-Místek</t>
  </si>
  <si>
    <t>2025-01-02</t>
  </si>
  <si>
    <t>zrušovací</t>
  </si>
  <si>
    <t>ústavní zákon č. 1/1993 Sb., Ústava České republiky - čl. 79 odst. 3 - zrušovací nařízení</t>
  </si>
  <si>
    <t>2/2022: o stanovení maximálních cen jízdného v městské hromadné dopravě na území statutárního města Frýdek-Místek</t>
  </si>
  <si>
    <t>1454378186</t>
  </si>
  <si>
    <t>5/2024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</si>
  <si>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</si>
  <si>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</si>
  <si>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</si>
  <si>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</si>
  <si>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11/2021: o stanovení obecního systému odpadového hospodářství; 6/2023: kterou se mění obecně závazná vyhláška č. 11/2021 o stanovení obecního systému odpadového hospodářství; 13/2023: kterou se mění obecně závazná vyhláška č. 11/2021 o stanovení obecního systému odpadového hospodářství, ve znění obecně závazné vyhlášky č. 6/2023</t>
  </si>
  <si>
    <t>1451654729</t>
  </si>
  <si>
    <t>4/2024</t>
  </si>
  <si>
    <t>Obecně závazná vyhláška, kterou se stanoví koeficienty u daně z nemovitých věcí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</si>
  <si>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</si>
  <si>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2; zákon č. 338/1992 Sb., o dani z nemovitých věcí - § 12 odst. 1 písm. a) bod 4</t>
  </si>
  <si>
    <t>1/2017: kterou se stanoví koeficienty u daně z nemovitých věcí</t>
  </si>
  <si>
    <t>1411204828</t>
  </si>
  <si>
    <t>3/2024</t>
  </si>
  <si>
    <t>2024-06-22</t>
  </si>
  <si>
    <t>1371845665</t>
  </si>
  <si>
    <t>2/2024</t>
  </si>
  <si>
    <t>2024-03-29</t>
  </si>
  <si>
    <t>3/2023: kterou se stanoví školské obvody základních škol zřizovaných statutárním městem Frýdek-Místek</t>
  </si>
  <si>
    <t>2/2025: kterou se stanoví školské obvody základních škol zřizovaných statutárním městem Frýdek-Místek a část společného školského obvodu základní školy zřízené statutárním městem Frýdek-Místek; 2/2025: kterou se stanoví školské obvody základních škol zřizovaných statutárním městem Frýdek-Místek a část společného školského obvodu základní školy zřízené statutárním městem Frýdek-Místek</t>
  </si>
  <si>
    <t>1329519955</t>
  </si>
  <si>
    <t>1/2024</t>
  </si>
  <si>
    <t>1329495526</t>
  </si>
  <si>
    <t>18/2023</t>
  </si>
  <si>
    <t>o místním poplatku ze psů</t>
  </si>
  <si>
    <t>2024-01-01</t>
  </si>
  <si>
    <t>místní poplatek ze psů</t>
  </si>
  <si>
    <t>zákon č. 565/1990 Sb., o místních poplatcích - § 14 - ze psů</t>
  </si>
  <si>
    <t>9/2021: o místním poplatku ze psů</t>
  </si>
  <si>
    <t>1285918446</t>
  </si>
  <si>
    <t>17/2023</t>
  </si>
  <si>
    <t>7/2019: o místním poplatku z pobytu; 2/2021: kterou se mění obecně závazná vyhláška č. 7/2019 o místním poplatku z pobytu</t>
  </si>
  <si>
    <t>1285916533</t>
  </si>
  <si>
    <t>16/2023</t>
  </si>
  <si>
    <t>10/2021: o místním poplatku za obecní systém odpadového hospodářství</t>
  </si>
  <si>
    <t>8/2025: o místním poplatku za obecní systém odpadového hospodářství</t>
  </si>
  <si>
    <t>1285914619</t>
  </si>
  <si>
    <t>15/2023</t>
  </si>
  <si>
    <t>kterou se mění obecně závazná vyhláška č. 8/2017 o zákazu konzumace alkoholických nápojů a kouření na některých veřejných prostranstvích ve městě</t>
  </si>
  <si>
    <t>alkohol - zákaz konzumace; kouření; veřejný pořádek - konzumace alkoholu</t>
  </si>
  <si>
    <t>zákon č. 65/2017 Sb., o ochraně zdraví před škodlivými účinky návykových látek - § 17 odst. 2 písm. a); zákon č. 65/2017 Sb., o ochraně zdraví před škodlivými účinky návykových látek - § 17 odst. 1 ; zákon č. 128/2000 Sb., o obcích - § 10 písm. a) - konzumace alkoholu</t>
  </si>
  <si>
    <t>8/2017: o zákazu konzumace alkoholických nápojů a kouření na některých veřejných prostranstvích ve městě</t>
  </si>
  <si>
    <t>1285910885</t>
  </si>
  <si>
    <t>14/2023</t>
  </si>
  <si>
    <t>kterou se mění obecně závazná vyhláška č. 6/2020, kterou se stanovují pravidla pro pohyb psů a vymezují prostory pro volné pobíhání psů na veřejném prostranství ve statutárním městě Frýdku-Místku</t>
  </si>
  <si>
    <t>pohyb psů</t>
  </si>
  <si>
    <t>zákon č. 246/1992 Sb., na ochranu zvířat proti týrání - § 24 odst. 2</t>
  </si>
  <si>
    <t>6/2020: kterou se stanovují pravidla pro pohyb psů a vymezují prostory pro volné pobíhání psů na veřejném prostranství ve statutárním městě Frýdku-Místku</t>
  </si>
  <si>
    <t>1285907007</t>
  </si>
  <si>
    <t>13/2023</t>
  </si>
  <si>
    <t>kterou se mění obecně závazná vyhláška č. 11/2021 o stanovení obecního systému odpadového hospodářství, ve znění obecně závazné vyhlášky č. 6/2023</t>
  </si>
  <si>
    <t>11/2021: o stanovení obecního systému odpadového hospodářství</t>
  </si>
  <si>
    <t>5/2024: o stanovení obecního systému odpadového hospodářství</t>
  </si>
  <si>
    <t>1285903477</t>
  </si>
  <si>
    <t>12/2023</t>
  </si>
  <si>
    <t>kterou se ruší obecně závazná vyhláška č. 7/2017 o regulaci provozní doby hostinských provozoven včetně jejich změn</t>
  </si>
  <si>
    <t>2023-12-29</t>
  </si>
  <si>
    <t>ústavní zákon č. 1/1993 Sb., Ústava České republiky - čl. 104 odst. 3 - zrušovací OZV</t>
  </si>
  <si>
    <t>7/2017: o regulaci provozní doby hostinských provozoven; 11/2017: kterou se mění OZV č. 7/2017 o regulaci provozní doby hostinských provozoven; 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</si>
  <si>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1285889036</t>
  </si>
  <si>
    <t>11/2023</t>
  </si>
  <si>
    <t>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</si>
  <si>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2023-11-23</t>
  </si>
  <si>
    <t>pozemní komunikace - vyznačení neudržovaných úseků</t>
  </si>
  <si>
    <t xml:space="preserve">zákon č. 13/1997 Sb., o pozemních komunikacích - § 27 odst. 5 </t>
  </si>
  <si>
    <t>3/2014: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</t>
  </si>
  <si>
    <t>1267626795</t>
  </si>
  <si>
    <t>10/2021</t>
  </si>
  <si>
    <t>2022-01-01</t>
  </si>
  <si>
    <t>Dle přechodného ustanovení</t>
  </si>
  <si>
    <t>1244746336</t>
  </si>
  <si>
    <t>9/2021</t>
  </si>
  <si>
    <t>18/2023: o místním poplatku ze psů</t>
  </si>
  <si>
    <t>1244743506</t>
  </si>
  <si>
    <t>2/2021</t>
  </si>
  <si>
    <t>kterou se mění obecně závazná vyhláška č. 7/2019 o místním poplatku z pobytu</t>
  </si>
  <si>
    <t>2021-03-18</t>
  </si>
  <si>
    <t>7/2019: o místním poplatku z pobytu</t>
  </si>
  <si>
    <t>1244732035</t>
  </si>
  <si>
    <t>6/2020</t>
  </si>
  <si>
    <t>kterou se stanovují pravidla pro pohyb psů a vymezují prostory pro volné pobíhání psů na veřejném prostranství ve statutárním městě Frýdku-Místku</t>
  </si>
  <si>
    <t>2021-01-01</t>
  </si>
  <si>
    <t>14/2023: kterou se mění obecně závazná vyhláška č. 6/2020, kterou se stanovují pravidla pro pohyb psů a vymezují prostory pro volné pobíhání psů na veřejném prostranství ve statutárním městě Frýdku-Místku</t>
  </si>
  <si>
    <t>1244696138</t>
  </si>
  <si>
    <t>3/2014</t>
  </si>
  <si>
    <t>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</t>
  </si>
  <si>
    <t>2014-10-29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</si>
  <si>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</si>
  <si>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</si>
  <si>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2/2018: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náledí; 11/2023: 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</si>
  <si>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1243688349</t>
  </si>
  <si>
    <t>3/2020</t>
  </si>
  <si>
    <t>kterou se mění obecně závazná vyhláška č.10/2019 o regulaci hlučných činností</t>
  </si>
  <si>
    <t>2020-06-19</t>
  </si>
  <si>
    <t>veřejný pořádek - hlučné činnosti</t>
  </si>
  <si>
    <t>zákon č. 128/2000 Sb., o obcích - § 10 písm. a) - hlučné činnosti</t>
  </si>
  <si>
    <t>10/2019: o regulaci hlučných činností</t>
  </si>
  <si>
    <t>1234987852</t>
  </si>
  <si>
    <t>10/2023</t>
  </si>
  <si>
    <t>2023-08-25</t>
  </si>
  <si>
    <t>11/2022: kterým se vydává tržní řád; 1/2023: kterým se mění nařízení města č. 11/2022, kterým se vydává tržní řád</t>
  </si>
  <si>
    <t>6/2025: kterým se vydává tržní řád</t>
  </si>
  <si>
    <t>1231766022</t>
  </si>
  <si>
    <t>9/2023</t>
  </si>
  <si>
    <t>2023-06-17</t>
  </si>
  <si>
    <t>1203246174</t>
  </si>
  <si>
    <t>8/2023</t>
  </si>
  <si>
    <t>kterou se ruší obecně závazná vyhláška č. 6/2019 o místním poplatku za užívání veřejného prostranství</t>
  </si>
  <si>
    <t>2023-07-01</t>
  </si>
  <si>
    <t>6/2019: o místním poplatku za užívání veřejného prostranství</t>
  </si>
  <si>
    <t>1203221281</t>
  </si>
  <si>
    <t>10/2019</t>
  </si>
  <si>
    <t>o regulaci hlučných činností</t>
  </si>
  <si>
    <t>2019-12-24</t>
  </si>
  <si>
    <t>3/2020: kterou se mění obecně závazná vyhláška č.10/2019 o regulaci hlučných činností</t>
  </si>
  <si>
    <t>1202474258</t>
  </si>
  <si>
    <t>7/2019</t>
  </si>
  <si>
    <t>2020-01-01</t>
  </si>
  <si>
    <t>2/2021: kterou se mění obecně závazná vyhláška č. 7/2019 o místním poplatku z pobytu</t>
  </si>
  <si>
    <t>1202463326</t>
  </si>
  <si>
    <t>6/2019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</si>
  <si>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</si>
  <si>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</si>
  <si>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</si>
  <si>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8/2023: kterou se ruší obecně závazná vyhláška č. 6/2019 o místním poplatku za užívání veřejného prostranství; 8/2023: kterou se ruší obecně závazná vyhláška č. 6/2019 o místním poplatku za užívání veřejného prostranství</t>
  </si>
  <si>
    <t>1202458326</t>
  </si>
  <si>
    <t>6/2018</t>
  </si>
  <si>
    <t>kterou se mění obecně závazná vyhláška č. 7/2017 o regulaci provozní doby hostinských provozoven, ve znění obecně závazné vyhlášky č. 11/2017 a obecně závazné vyhlášky č. 2/2018</t>
  </si>
  <si>
    <t>2018-08-25</t>
  </si>
  <si>
    <t>veřejný pořádek - provozní doba hostinských zařízení</t>
  </si>
  <si>
    <t>zákon č. 128/2000 Sb., o obcích - § 10 písm. a) - provozní doba hostinských zařízení</t>
  </si>
  <si>
    <t>7/2017: o regulaci provozní doby hostinských provozoven; 11/2017: kterou se mění OZV č. 7/2017 o regulaci provozní doby hostinských provozoven; 2/2018: kterou se mění OZV č. 7/2017 o regulaci provozní doby hostinských provozoven</t>
  </si>
  <si>
    <t>12/2023: kterou se ruší obecně závazná vyhláška č. 7/2017 o regulaci provozní doby hostinských provozoven včetně jejich změn; 12/2023: kterou se ruší obecně závazná vyhláška č. 7/2017 o regulaci provozní doby hostinských provozoven včetně jejich změn</t>
  </si>
  <si>
    <t>1192941750</t>
  </si>
  <si>
    <t>2/2018</t>
  </si>
  <si>
    <t>kterou se mění OZV č. 7/2017 o regulaci provozní doby hostinských provozoven</t>
  </si>
  <si>
    <t>2018-03-01</t>
  </si>
  <si>
    <t>7/2017: o regulaci provozní doby hostinských provozoven; 11/2017: kterou se mění OZV č. 7/2017 o regulaci provozní doby hostinských provozoven</t>
  </si>
  <si>
    <t>6/2018: kterou se mění obecně závazná vyhláška č. 7/2017 o regulaci provozní doby hostinských provozoven, ve znění obecně závazné vyhlášky č. 11/2017 a obecně závazné vyhlášky č. 2/2018</t>
  </si>
  <si>
    <t>1191173829</t>
  </si>
  <si>
    <t>1/2018</t>
  </si>
  <si>
    <t>o údržbě a ochraně veřejné zeleně na území statutárního města Frýdku-Místku</t>
  </si>
  <si>
    <t>2018-04-01</t>
  </si>
  <si>
    <t>veřejný pořádek - údržba a ochrana veřejné zeleně</t>
  </si>
  <si>
    <t>zákon č. 128/2000 Sb., o obcích - § 10 písm. c) - údržba a ochrana veřejné zeleně</t>
  </si>
  <si>
    <t>1191162208</t>
  </si>
  <si>
    <t>11/2017</t>
  </si>
  <si>
    <t>2017-12-08</t>
  </si>
  <si>
    <t>7/2017: o regulaci provozní doby hostinských provozoven</t>
  </si>
  <si>
    <t>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</si>
  <si>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12/2023: kterou se ruší obecně závazná vyhláška č. 7/2017 o regulaci provozní doby hostinských provozoven včetně jejich změn; 12/2023: kterou se ruší obecně závazná vyhláška č. 7/2017 o regulaci provozní doby hostinských provozoven včetně jejich změn; 12/2023: kterou se ruší obecně závazná vyhláška č. 7/2017 o regulaci provozní doby hostinských provozoven včetně jejich změn</t>
  </si>
  <si>
    <t>1191155586</t>
  </si>
  <si>
    <t>8/2017</t>
  </si>
  <si>
    <t>o zákazu konzumace alkoholických nápojů a kouření na některých veřejných prostranstvích ve městě</t>
  </si>
  <si>
    <t>2017-06-29</t>
  </si>
  <si>
    <t>15/2023: kterou se mění obecně závazná vyhláška č. 8/2017 o zákazu konzumace alkoholických nápojů a kouření na některých veřejných prostranstvích ve městě</t>
  </si>
  <si>
    <t>1191070764</t>
  </si>
  <si>
    <t>7/2017</t>
  </si>
  <si>
    <t>o regulaci provozní doby hostinských provozoven</t>
  </si>
  <si>
    <t>11/2017: kterou se mění OZV č. 7/2017 o regulaci provozní doby hostinských provozoven; 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</si>
  <si>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1181642526</t>
  </si>
  <si>
    <t>2/2017</t>
  </si>
  <si>
    <t>o regulaci provozování hazardních her</t>
  </si>
  <si>
    <t>2017-04-01</t>
  </si>
  <si>
    <t>hazardní hry</t>
  </si>
  <si>
    <t xml:space="preserve">zákon č. 186/2016 Sb., o hazardních hrách - § 12 </t>
  </si>
  <si>
    <t>1181619565</t>
  </si>
  <si>
    <t>1/2017</t>
  </si>
  <si>
    <t>kterou se stanoví koeficienty u daně z nemovitých věcí</t>
  </si>
  <si>
    <t>2018-01-01</t>
  </si>
  <si>
    <t>daň z nemovitých věcí - koeficient u staveb a jednotek; daň z nemovitých věcí - koeficient u pozemků; daň z nemovitých věcí - koeficient u staveb a jednotek</t>
  </si>
  <si>
    <t xml:space="preserve">zákon č. 338/1992 Sb., o dani z nemovitých věcí - § 11 odst. 3 písm. b)  ; zákon č. 338/1992 Sb., o dani z nemovitých věcí - § 6 odst. 4 písm. b); zákon č. 338/1992 Sb., o dani z nemovitých věcí - § 11 odst. 3 písm. a)  </t>
  </si>
  <si>
    <t>4/2024: Obecně závazná vyhláška, kterou se stanoví koeficienty u daně z nemovitých věcí</t>
  </si>
  <si>
    <t>1181612690</t>
  </si>
  <si>
    <t>3/2009</t>
  </si>
  <si>
    <t>o Městské policii Frýdek-Místek</t>
  </si>
  <si>
    <t>2009-11-18</t>
  </si>
  <si>
    <t>obecní policie</t>
  </si>
  <si>
    <t xml:space="preserve">zákon č. 553/1991 Sb., o obecní policii - § 1 odst. 1 </t>
  </si>
  <si>
    <t>1177218120</t>
  </si>
  <si>
    <t>3/2004</t>
  </si>
  <si>
    <t>o symbolech města Frýdek-Místek a jejich užívání</t>
  </si>
  <si>
    <t>2004-02-24</t>
  </si>
  <si>
    <t>jiná</t>
  </si>
  <si>
    <t xml:space="preserve">ústavní zákon č. 1/1993 Sb., Ústava České republiky - čl. 104 odst. 3 </t>
  </si>
  <si>
    <t>1177211215</t>
  </si>
  <si>
    <t>kterým se zakazuje reklama šířená na veřejně přístupných místech mimo provozovnu</t>
  </si>
  <si>
    <t>reklama na veřejných místech</t>
  </si>
  <si>
    <t>zákon č. 40/1995 Sb., o regulaci reklamy - § 2 odst. 1 písm. d) a odst. 5</t>
  </si>
  <si>
    <t>1162271558</t>
  </si>
  <si>
    <t>2018-10-04</t>
  </si>
  <si>
    <t>pozemní komunikace - odstranění závad ve schůdnosti</t>
  </si>
  <si>
    <t xml:space="preserve">zákon č. 13/1997 Sb., o pozemních komunikacích - § 27 odst. 7 </t>
  </si>
  <si>
    <t>11/2023: 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</si>
  <si>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1162265209</t>
  </si>
  <si>
    <t>7/2023</t>
  </si>
  <si>
    <t>kterou se mění obecně závazná vyhláška č. 3/2022 o stanovení podmínek pro pořádání, průběh a ukončení veřejnosti přístupných kulturních podniků, včetně tanečních zábav a diskoték a o nočním klidu, ve znění obecně závazné vyhlášky č. 8/2022</t>
  </si>
  <si>
    <t>2023-03-30</t>
  </si>
  <si>
    <t>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</si>
  <si>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1160306563</t>
  </si>
  <si>
    <t>6/2023</t>
  </si>
  <si>
    <t>kterou se mění obecně závazná vyhláška č. 11/2021 o stanovení obecního systému odpadového hospodářství</t>
  </si>
  <si>
    <t>1160274403</t>
  </si>
  <si>
    <t>11/2021</t>
  </si>
  <si>
    <t>6/2023: kterou se mění obecně závazná vyhláška č. 11/2021 o stanovení obecního systému odpadového hospodářství; 13/2023: kterou se mění obecně závazná vyhláška č. 11/2021 o stanovení obecního systému odpadového hospodářství, ve znění obecně závazné vyhlášky č. 6/2023</t>
  </si>
  <si>
    <t>1160267322</t>
  </si>
  <si>
    <t>5/2023</t>
  </si>
  <si>
    <t>kterou se mění obecně závazná vyhláška č. 4/2018 o regulaci používání zábavní pyrotechniky</t>
  </si>
  <si>
    <t>veřejný pořádek - pyrotechnika</t>
  </si>
  <si>
    <t>zákon č. 128/2000 Sb., o obcích - § 10 písm. a) - pyrotechnika</t>
  </si>
  <si>
    <t>4/2018: o regulaci používání zábavní pyrotechniky</t>
  </si>
  <si>
    <t>9/2025: o zákazu zacházení se zábavní pyrotechnikou; 9/2025: o zákazu zacházení se zábavní pyrotechnikou</t>
  </si>
  <si>
    <t>1160255115</t>
  </si>
  <si>
    <t>4/2018</t>
  </si>
  <si>
    <t>o regulaci používání zábavní pyrotechniky</t>
  </si>
  <si>
    <t>2018-03-20</t>
  </si>
  <si>
    <t>5/2023: kterou se mění obecně závazná vyhláška č. 4/2018 o regulaci používání zábavní pyrotechniky</t>
  </si>
  <si>
    <t>1160231548</t>
  </si>
  <si>
    <t>4/2023</t>
  </si>
  <si>
    <t>5/2022: kterou se stanoví školské obvody mateřských škol zřizovaných statutárním městem Frýdek-Místek</t>
  </si>
  <si>
    <t>4/2025: kterou se stanoví školské obvody mateřských škol zřizovaných statutárním městem Frýdek-Místek</t>
  </si>
  <si>
    <t>1160211708</t>
  </si>
  <si>
    <t>3/2023</t>
  </si>
  <si>
    <t>kterou se stanoví školské obvody základních škol zřizovaných statutárním městem Frýdek-Místek</t>
  </si>
  <si>
    <t>školské obvody - základní školy</t>
  </si>
  <si>
    <t>zákon č. 561/2004 Sb., školský zákon - § 178 odst. 2 písm. b)</t>
  </si>
  <si>
    <t>4/2022: kterou se stanoví školské obvody základních škol zřizovaných statutárním městem Frýdek-Místek</t>
  </si>
  <si>
    <t>2/2024: kterou se stanoví školské obvody základních škol zřizovaných statutárním městem Frýdek-Místek a část společného školského obvodu základní školy zřízené statutárním městem Frýdek-Místek; 2/2024: kterou se stanoví školské obvody základních škol zřizovaných statutárním městem Frýdek-Místek a část společného školského obvodu základní školy zřízené statutárním městem Frýdek-Místek</t>
  </si>
  <si>
    <t>1160205779</t>
  </si>
  <si>
    <t>2/2023</t>
  </si>
  <si>
    <t>2023-04-01</t>
  </si>
  <si>
    <t>7/2022: o vymezení oblastí statutárního města Frýdku-Místku, ve kterých lze místní komunikace nebo jejich určené úseky užít za cenu sjednanou v souladu s cenovými předpisy</t>
  </si>
  <si>
    <t>1/2025: o vymezení oblastí statutárního města Frýdku-Místku, ve kterých lze místní komunikace nebo jejich určené úseky užít za cenu sjednanou v souladu s cenovými předpisy</t>
  </si>
  <si>
    <t>1160073046</t>
  </si>
  <si>
    <t>1/2023</t>
  </si>
  <si>
    <t>kterým se mění nařízení města č. 11/2022, kterým se vydává tržní řád</t>
  </si>
  <si>
    <t>2023-03-29</t>
  </si>
  <si>
    <t>11/2022: kterým se vydává tržní řád</t>
  </si>
  <si>
    <t>1159414168</t>
  </si>
  <si>
    <t>11/2022</t>
  </si>
  <si>
    <t>2022-12-08</t>
  </si>
  <si>
    <t>6/2022: kterým se vydává tržní řád</t>
  </si>
  <si>
    <t>1/2023: kterým se mění nařízení města č. 11/2022, kterým se vydává tržní řád</t>
  </si>
  <si>
    <t>1107819102</t>
  </si>
  <si>
    <t>10/2022</t>
  </si>
  <si>
    <t>kterou se vydává Požární řád města Frýdku-Místku</t>
  </si>
  <si>
    <t>2022-09-28</t>
  </si>
  <si>
    <t>požární ochrana - požární řád</t>
  </si>
  <si>
    <t>zákon č. 133/1985 Sb., o požární ochraně - § 29 odst. 1 písm. o) bod 1</t>
  </si>
  <si>
    <t>1082138307</t>
  </si>
  <si>
    <t>9/2022</t>
  </si>
  <si>
    <t>2022-07-14</t>
  </si>
  <si>
    <t>1056018585</t>
  </si>
  <si>
    <t>8/2022</t>
  </si>
  <si>
    <t>kterou se mění obecně závazná vyhláška č. 3/2022  o stanovení podmínek pro pořádání, průběh a ukončení veřejnosti přístupných kulturních podniků, včetně tanečních zábav a diskoték a o nočním klidu</t>
  </si>
  <si>
    <t>2022-06-29</t>
  </si>
  <si>
    <t>1050085759</t>
  </si>
  <si>
    <t>7/2022</t>
  </si>
  <si>
    <t>2022-10-01</t>
  </si>
  <si>
    <t>1041244235</t>
  </si>
  <si>
    <t>6/2022</t>
  </si>
  <si>
    <t>2022-05-12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</si>
  <si>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</si>
  <si>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</si>
  <si>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1/2022: kterým se vydává tržní řád</t>
  </si>
  <si>
    <t>1031740682</t>
  </si>
  <si>
    <t>5/2022</t>
  </si>
  <si>
    <t>2022-03-25</t>
  </si>
  <si>
    <t>1013051280</t>
  </si>
  <si>
    <t>4/2022</t>
  </si>
  <si>
    <t>2022-03-11</t>
  </si>
  <si>
    <t>1013048216</t>
  </si>
  <si>
    <t>3/2022</t>
  </si>
  <si>
    <t>o stanovení podmínek pro pořádání, průběh a ukončení veřejnosti přístupných kulturních podniků, včetně tanečních zábav a diskoték a o nočním klidu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</si>
  <si>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</si>
  <si>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</si>
  <si>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8/2022: kterou se mění obecně závazná vyhláška č. 3/2022  o stanovení podmínek pro pořádání, průběh a ukončení veřejnosti přístupných kulturních podniků, včetně tanečních zábav a diskoték a o nočním klidu; 7/2023: kterou se mění obecně závazná vyhláška č. 3/2022 o stanovení podmínek pro pořádání, průběh a ukončení veřejnosti přístupných kulturních podniků, včetně tanečních zábav a diskoték a o nočním klidu, ve znění obecně závazné vyhlášky č. 8/2022; 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1/2024: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1/2024: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7/2025: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2/2026: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</si>
  <si>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7/2025: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</si>
  <si>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1013044886</t>
  </si>
  <si>
    <t>2/2022</t>
  </si>
  <si>
    <t>o stanovení maximálních cen jízdného v městské hromadné dopravě na území statutárního města Frýdek-Místek</t>
  </si>
  <si>
    <t>regulace cen - stanovení maximálních cen, pokud nejsou stanoveny ministerstvem</t>
  </si>
  <si>
    <t>zákon č. 265/1991 Sb., o působnosti orgánů České republiky v oblasti cen - § 4a odst. 1 písm. a)</t>
  </si>
  <si>
    <t>6/2024: kterým se ruší nařízení města č. 2/2022 o stanovení maximálních cen jízdného v městské hromadné dopravě na území statutárního města Frýdek-Místek; 6/2024: kterým se ruší nařízení města č. 2/2022 o stanovení maximálních cen jízdného v městské hromadné dopravě na území statutárního města Frýdek-Místek</t>
  </si>
  <si>
    <t>1012490726</t>
  </si>
  <si>
    <t>1/2022</t>
  </si>
  <si>
    <t>2022-02-25</t>
  </si>
  <si>
    <t>1004136781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</si>
</sst>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46140</v>
      </c>
      <c r="I2" s="1">
        <v>46142.36347304741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T2" s="1">
        <v>46935</v>
      </c>
      <c r="U2" s="2">
        <f>HYPERLINK("https://sbirkapp.gov.cz/detail/SPPSVTKN4FXWCKDY", "https://sbirkapp.gov.cz/detail/SPPSVTKN4FXWCKDY")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46092</v>
      </c>
      <c r="I3" s="1">
        <v>46093.42141383502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HYPERLINK("https://sbirkapp.gov.cz/detail/SPPJSQXLGWUIRLRA", "https://sbirkapp.gov.cz/detail/SPPJSQXLGWUIRLRA")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46092</v>
      </c>
      <c r="I4" s="1">
        <v>46093.40513043466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HYPERLINK("https://sbirkapp.gov.cz/detail/SPPWRTE6G3ZETLIE", "https://sbirkapp.gov.cz/detail/SPPWRTE6G3ZETLIE")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46001</v>
      </c>
      <c r="I5" s="1">
        <v>46001.65170354312</v>
      </c>
      <c r="J5" t="s">
        <v>52</v>
      </c>
      <c r="K5" t="s">
        <v>31</v>
      </c>
      <c r="M5" t="s">
        <v>46</v>
      </c>
      <c r="N5" t="s">
        <v>47</v>
      </c>
      <c r="P5" t="s">
        <v>53</v>
      </c>
      <c r="Q5" t="s">
        <v>54</v>
      </c>
      <c r="S5" t="b">
        <v>1</v>
      </c>
      <c r="U5" s="2">
        <f>HYPERLINK("https://sbirkapp.gov.cz/detail/SPPZH7YCBHVAETRM", "https://sbirkapp.gov.cz/detail/SPPZH7YCBHVAETRM")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36</v>
      </c>
      <c r="G6" t="s">
        <v>57</v>
      </c>
      <c r="H6" s="1">
        <v>46001</v>
      </c>
      <c r="I6" s="1">
        <v>46001.64593338752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HYPERLINK("https://sbirkapp.gov.cz/detail/SPPUINF2YEMLR2C2", "https://sbirkapp.gov.cz/detail/SPPUINF2YEMLR2C2")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36</v>
      </c>
      <c r="G7" t="s">
        <v>64</v>
      </c>
      <c r="H7" s="1">
        <v>45910</v>
      </c>
      <c r="I7" s="1">
        <v>45911.46348490298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HYPERLINK("https://sbirkapp.gov.cz/detail/SPPYNDNISWMIAYGM", "https://sbirkapp.gov.cz/detail/SPPYNDNISWMIAYGM")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36</v>
      </c>
      <c r="G8" t="s">
        <v>37</v>
      </c>
      <c r="H8" s="1">
        <v>45819</v>
      </c>
      <c r="I8" s="1">
        <v>45819.57336596501</v>
      </c>
      <c r="J8" t="s">
        <v>70</v>
      </c>
      <c r="K8" t="s">
        <v>31</v>
      </c>
      <c r="M8" t="s">
        <v>39</v>
      </c>
      <c r="N8" t="s">
        <v>40</v>
      </c>
      <c r="O8" t="s">
        <v>41</v>
      </c>
      <c r="S8" t="b">
        <v>1</v>
      </c>
      <c r="U8" s="2">
        <f>HYPERLINK("https://sbirkapp.gov.cz/detail/SPPRCBF2YTARWQEC", "https://sbirkapp.gov.cz/detail/SPPRCBF2YTARWQEC")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45811</v>
      </c>
      <c r="I9" s="1">
        <v>45812.46287599925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HYPERLINK("https://sbirkapp.gov.cz/detail/SPPI7ARJRDTCPCF6", "https://sbirkapp.gov.cz/detail/SPPI7ARJRDTCPCF6")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36</v>
      </c>
      <c r="G10" t="s">
        <v>80</v>
      </c>
      <c r="H10" s="1">
        <v>45728</v>
      </c>
      <c r="I10" s="1">
        <v>45729.5939709423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HYPERLINK("https://sbirkapp.gov.cz/detail/SPPYI7WHQIVV2INA", "https://sbirkapp.gov.cz/detail/SPPYI7WHQIVV2INA")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36</v>
      </c>
      <c r="G11" t="s">
        <v>86</v>
      </c>
      <c r="H11" s="1">
        <v>45728</v>
      </c>
      <c r="I11" s="1">
        <v>45729.59029444231</v>
      </c>
      <c r="J11" t="s">
        <v>81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HYPERLINK("https://sbirkapp.gov.cz/detail/SPPKT7D6RKTHJ3PE", "https://sbirkapp.gov.cz/detail/SPPKT7D6RKTHJ3PE")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36</v>
      </c>
      <c r="G12" t="s">
        <v>37</v>
      </c>
      <c r="H12" s="1">
        <v>45728</v>
      </c>
      <c r="I12" s="1">
        <v>45729.43094541086</v>
      </c>
      <c r="J12" t="s">
        <v>81</v>
      </c>
      <c r="K12" t="s">
        <v>31</v>
      </c>
      <c r="M12" t="s">
        <v>39</v>
      </c>
      <c r="N12" t="s">
        <v>40</v>
      </c>
      <c r="O12" t="s">
        <v>41</v>
      </c>
      <c r="S12" t="b">
        <v>1</v>
      </c>
      <c r="U12" s="2">
        <f>HYPERLINK("https://sbirkapp.gov.cz/detail/SPP7TGY5OQ5M2ZSU", "https://sbirkapp.gov.cz/detail/SPP7TGY5OQ5M2ZSU")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36</v>
      </c>
      <c r="G13" t="s">
        <v>94</v>
      </c>
      <c r="H13" s="1">
        <v>45728</v>
      </c>
      <c r="I13" s="1">
        <v>45729.41054400991</v>
      </c>
      <c r="J13" t="s">
        <v>81</v>
      </c>
      <c r="K13" t="s">
        <v>31</v>
      </c>
      <c r="M13" t="s">
        <v>95</v>
      </c>
      <c r="N13" t="s">
        <v>96</v>
      </c>
      <c r="P13" t="s">
        <v>97</v>
      </c>
      <c r="S13" t="b">
        <v>1</v>
      </c>
      <c r="U13" s="2">
        <f>HYPERLINK("https://sbirkapp.gov.cz/detail/SPPOKOU3WUSO57RQ", "https://sbirkapp.gov.cz/detail/SPPOKOU3WUSO57RQ")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45720</v>
      </c>
      <c r="I14" s="1">
        <v>45723.36325438604</v>
      </c>
      <c r="J14" t="s">
        <v>101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HYPERLINK("https://sbirkapp.gov.cz/detail/SPPKN4VCTBZWH37U", "https://sbirkapp.gov.cz/detail/SPPKN4VCTBZWH37U")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45643</v>
      </c>
      <c r="I15" s="1">
        <v>45644.38421516393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HYPERLINK("https://sbirkapp.gov.cz/detail/SPP677MTAKFHK77M", "https://sbirkapp.gov.cz/detail/SPP677MTAKFHK77M")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36</v>
      </c>
      <c r="G16" t="s">
        <v>114</v>
      </c>
      <c r="H16" s="1">
        <v>45637</v>
      </c>
      <c r="I16" s="1">
        <v>45638.31560566262</v>
      </c>
      <c r="J16" t="s">
        <v>115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HYPERLINK("https://sbirkapp.gov.cz/detail/SPPSIMHFBIYD2MPW", "https://sbirkapp.gov.cz/detail/SPPSIMHFBIYD2MPW")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36</v>
      </c>
      <c r="G17" t="s">
        <v>121</v>
      </c>
      <c r="H17" s="1">
        <v>45546</v>
      </c>
      <c r="I17" s="1">
        <v>45547.57411016069</v>
      </c>
      <c r="J17" t="s">
        <v>115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HYPERLINK("https://sbirkapp.gov.cz/detail/SPPSSVTJU3BYVGZM", "https://sbirkapp.gov.cz/detail/SPPSSVTJU3BYVGZM")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36</v>
      </c>
      <c r="G18" t="s">
        <v>37</v>
      </c>
      <c r="H18" s="1">
        <v>45455</v>
      </c>
      <c r="I18" s="1">
        <v>45456.31552012954</v>
      </c>
      <c r="J18" t="s">
        <v>127</v>
      </c>
      <c r="K18" t="s">
        <v>31</v>
      </c>
      <c r="M18" t="s">
        <v>39</v>
      </c>
      <c r="N18" t="s">
        <v>40</v>
      </c>
      <c r="O18" t="s">
        <v>41</v>
      </c>
      <c r="S18" t="b">
        <v>1</v>
      </c>
      <c r="U18" s="2">
        <f>HYPERLINK("https://sbirkapp.gov.cz/detail/SPPZRTZYODXQC5VY", "https://sbirkapp.gov.cz/detail/SPPZRTZYODXQC5VY")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36</v>
      </c>
      <c r="G19" t="s">
        <v>94</v>
      </c>
      <c r="H19" s="1">
        <v>45364</v>
      </c>
      <c r="I19" s="1">
        <v>45365.55262696488</v>
      </c>
      <c r="J19" t="s">
        <v>130</v>
      </c>
      <c r="K19" t="s">
        <v>31</v>
      </c>
      <c r="M19" t="s">
        <v>95</v>
      </c>
      <c r="N19" t="s">
        <v>96</v>
      </c>
      <c r="P19" t="s">
        <v>131</v>
      </c>
      <c r="R19" t="s">
        <v>132</v>
      </c>
      <c r="S19" t="b">
        <v>0</v>
      </c>
      <c r="T19" s="1">
        <v>45744</v>
      </c>
      <c r="U19" s="2">
        <f>HYPERLINK("https://sbirkapp.gov.cz/detail/SPP3MK4OEUM3TR5S", "https://sbirkapp.gov.cz/detail/SPP3MK4OEUM3TR5S")</f>
        <v>0</v>
      </c>
      <c r="V19" t="s">
        <v>133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36</v>
      </c>
      <c r="G20" t="s">
        <v>37</v>
      </c>
      <c r="H20" s="1">
        <v>45364</v>
      </c>
      <c r="I20" s="1">
        <v>45365.53211623379</v>
      </c>
      <c r="J20" t="s">
        <v>130</v>
      </c>
      <c r="K20" t="s">
        <v>31</v>
      </c>
      <c r="M20" t="s">
        <v>39</v>
      </c>
      <c r="N20" t="s">
        <v>40</v>
      </c>
      <c r="O20" t="s">
        <v>41</v>
      </c>
      <c r="S20" t="b">
        <v>1</v>
      </c>
      <c r="U20" s="2">
        <f>HYPERLINK("https://sbirkapp.gov.cz/detail/SPP3HJTMWSCI6QGO", "https://sbirkapp.gov.cz/detail/SPP3HJTMWSCI6QGO")</f>
        <v>0</v>
      </c>
      <c r="V20" t="s">
        <v>135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36</v>
      </c>
      <c r="G21" t="s">
        <v>137</v>
      </c>
      <c r="H21" s="1">
        <v>45273</v>
      </c>
      <c r="I21" s="1">
        <v>45274.65465584118</v>
      </c>
      <c r="J21" t="s">
        <v>138</v>
      </c>
      <c r="K21" t="s">
        <v>31</v>
      </c>
      <c r="M21" t="s">
        <v>139</v>
      </c>
      <c r="N21" t="s">
        <v>140</v>
      </c>
      <c r="P21" t="s">
        <v>141</v>
      </c>
      <c r="S21" t="b">
        <v>1</v>
      </c>
      <c r="U21" s="2">
        <f>HYPERLINK("https://sbirkapp.gov.cz/detail/SPPF7FAFZLUNZCUK", "https://sbirkapp.gov.cz/detail/SPPF7FAFZLUNZCUK")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36</v>
      </c>
      <c r="G22" t="s">
        <v>51</v>
      </c>
      <c r="H22" s="1">
        <v>45273</v>
      </c>
      <c r="I22" s="1">
        <v>45274.65230333788</v>
      </c>
      <c r="J22" t="s">
        <v>138</v>
      </c>
      <c r="K22" t="s">
        <v>31</v>
      </c>
      <c r="M22" t="s">
        <v>46</v>
      </c>
      <c r="N22" t="s">
        <v>47</v>
      </c>
      <c r="P22" t="s">
        <v>144</v>
      </c>
      <c r="R22" t="s">
        <v>48</v>
      </c>
      <c r="S22" t="b">
        <v>0</v>
      </c>
      <c r="T22" s="1">
        <v>46023</v>
      </c>
      <c r="U22" s="2">
        <f>HYPERLINK("https://sbirkapp.gov.cz/detail/SPPMCQDYQ5CIJDAK", "https://sbirkapp.gov.cz/detail/SPPMCQDYQ5CIJDAK")</f>
        <v>0</v>
      </c>
      <c r="V22" t="s">
        <v>145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146</v>
      </c>
      <c r="F23" t="s">
        <v>36</v>
      </c>
      <c r="G23" t="s">
        <v>64</v>
      </c>
      <c r="H23" s="1">
        <v>45273</v>
      </c>
      <c r="I23" s="1">
        <v>45274.64950980782</v>
      </c>
      <c r="J23" t="s">
        <v>138</v>
      </c>
      <c r="K23" t="s">
        <v>31</v>
      </c>
      <c r="M23" t="s">
        <v>65</v>
      </c>
      <c r="N23" t="s">
        <v>66</v>
      </c>
      <c r="P23" t="s">
        <v>147</v>
      </c>
      <c r="R23" t="s">
        <v>148</v>
      </c>
      <c r="S23" t="b">
        <v>0</v>
      </c>
      <c r="T23" s="1">
        <v>46023</v>
      </c>
      <c r="U23" s="2">
        <f>HYPERLINK("https://sbirkapp.gov.cz/detail/SPPYHUTC6HOYQUKS", "https://sbirkapp.gov.cz/detail/SPPYHUTC6HOYQUKS")</f>
        <v>0</v>
      </c>
      <c r="V23" t="s">
        <v>149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150</v>
      </c>
      <c r="F24" t="s">
        <v>36</v>
      </c>
      <c r="G24" t="s">
        <v>151</v>
      </c>
      <c r="H24" s="1">
        <v>45273</v>
      </c>
      <c r="I24" s="1">
        <v>45274.64547829048</v>
      </c>
      <c r="J24" t="s">
        <v>138</v>
      </c>
      <c r="K24" t="s">
        <v>31</v>
      </c>
      <c r="M24" t="s">
        <v>152</v>
      </c>
      <c r="N24" t="s">
        <v>153</v>
      </c>
      <c r="O24" t="s">
        <v>154</v>
      </c>
      <c r="S24" t="b">
        <v>1</v>
      </c>
      <c r="U24" s="2">
        <f>HYPERLINK("https://sbirkapp.gov.cz/detail/SPPOHYB7DKP6HAJ4", "https://sbirkapp.gov.cz/detail/SPPOHYB7DKP6HAJ4")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36</v>
      </c>
      <c r="G25" t="s">
        <v>157</v>
      </c>
      <c r="H25" s="1">
        <v>45273</v>
      </c>
      <c r="I25" s="1">
        <v>45274.63985494235</v>
      </c>
      <c r="J25" t="s">
        <v>138</v>
      </c>
      <c r="K25" t="s">
        <v>31</v>
      </c>
      <c r="M25" t="s">
        <v>158</v>
      </c>
      <c r="N25" t="s">
        <v>159</v>
      </c>
      <c r="O25" t="s">
        <v>160</v>
      </c>
      <c r="S25" t="b">
        <v>1</v>
      </c>
      <c r="U25" s="2">
        <f>HYPERLINK("https://sbirkapp.gov.cz/detail/SPPG3FIMO4JF6DB2", "https://sbirkapp.gov.cz/detail/SPPG3FIMO4JF6DB2")</f>
        <v>0</v>
      </c>
      <c r="V25" t="s">
        <v>161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36</v>
      </c>
      <c r="G26" t="s">
        <v>163</v>
      </c>
      <c r="H26" s="1">
        <v>45273</v>
      </c>
      <c r="I26" s="1">
        <v>45274.63496896348</v>
      </c>
      <c r="J26" t="s">
        <v>138</v>
      </c>
      <c r="K26" t="s">
        <v>31</v>
      </c>
      <c r="M26" t="s">
        <v>116</v>
      </c>
      <c r="N26" t="s">
        <v>117</v>
      </c>
      <c r="O26" t="s">
        <v>164</v>
      </c>
      <c r="R26" t="s">
        <v>165</v>
      </c>
      <c r="S26" t="b">
        <v>0</v>
      </c>
      <c r="T26" s="1">
        <v>45658</v>
      </c>
      <c r="U26" s="2">
        <f>HYPERLINK("https://sbirkapp.gov.cz/detail/SPPL2TWTSAYN5VV6", "https://sbirkapp.gov.cz/detail/SPPL2TWTSAYN5VV6")</f>
        <v>0</v>
      </c>
      <c r="V26" t="s">
        <v>166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167</v>
      </c>
      <c r="F27" t="s">
        <v>36</v>
      </c>
      <c r="G27" t="s">
        <v>168</v>
      </c>
      <c r="H27" s="1">
        <v>45273</v>
      </c>
      <c r="I27" s="1">
        <v>45274.62335834583</v>
      </c>
      <c r="J27" t="s">
        <v>169</v>
      </c>
      <c r="K27" t="s">
        <v>31</v>
      </c>
      <c r="M27" t="s">
        <v>109</v>
      </c>
      <c r="N27" t="s">
        <v>170</v>
      </c>
      <c r="P27" t="s">
        <v>171</v>
      </c>
      <c r="S27" t="b">
        <v>1</v>
      </c>
      <c r="U27" s="2">
        <f>HYPERLINK("https://sbirkapp.gov.cz/detail/SPPC3GKGFNJ4UP3S", "https://sbirkapp.gov.cz/detail/SPPC3GKGFNJ4UP3S")</f>
        <v>0</v>
      </c>
      <c r="V27" t="s">
        <v>172</v>
      </c>
      <c r="W27">
        <v>3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45237</v>
      </c>
      <c r="I28" s="1">
        <v>45238.30602896834</v>
      </c>
      <c r="J28" t="s">
        <v>175</v>
      </c>
      <c r="K28" t="s">
        <v>31</v>
      </c>
      <c r="M28" t="s">
        <v>176</v>
      </c>
      <c r="N28" t="s">
        <v>177</v>
      </c>
      <c r="O28" t="s">
        <v>178</v>
      </c>
      <c r="S28" t="b">
        <v>1</v>
      </c>
      <c r="U28" s="2">
        <f>HYPERLINK("https://sbirkapp.gov.cz/detail/SPPUKZMQQBUPHFU4", "https://sbirkapp.gov.cz/detail/SPPUKZMQQBUPHFU4")</f>
        <v>0</v>
      </c>
      <c r="V28" t="s">
        <v>179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36</v>
      </c>
      <c r="G29" t="s">
        <v>64</v>
      </c>
      <c r="H29" s="1">
        <v>44546</v>
      </c>
      <c r="I29" s="1">
        <v>45190.47119266233</v>
      </c>
      <c r="J29" t="s">
        <v>181</v>
      </c>
      <c r="K29" t="s">
        <v>182</v>
      </c>
      <c r="L29" s="1">
        <v>44546</v>
      </c>
      <c r="M29" t="s">
        <v>65</v>
      </c>
      <c r="N29" t="s">
        <v>66</v>
      </c>
      <c r="R29" t="s">
        <v>67</v>
      </c>
      <c r="S29" t="b">
        <v>0</v>
      </c>
      <c r="T29" s="1">
        <v>45292</v>
      </c>
      <c r="U29" s="2">
        <f>HYPERLINK("https://sbirkapp.gov.cz/detail/SPP3WX5YY5ZT7BNU", "https://sbirkapp.gov.cz/detail/SPP3WX5YY5ZT7BNU")</f>
        <v>0</v>
      </c>
      <c r="V29" t="s">
        <v>183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184</v>
      </c>
      <c r="F30" t="s">
        <v>36</v>
      </c>
      <c r="G30" t="s">
        <v>137</v>
      </c>
      <c r="H30" s="1">
        <v>44546</v>
      </c>
      <c r="I30" s="1">
        <v>45190.46729604531</v>
      </c>
      <c r="J30" t="s">
        <v>181</v>
      </c>
      <c r="K30" t="s">
        <v>182</v>
      </c>
      <c r="L30" s="1">
        <v>44546</v>
      </c>
      <c r="M30" t="s">
        <v>139</v>
      </c>
      <c r="N30" t="s">
        <v>140</v>
      </c>
      <c r="R30" t="s">
        <v>185</v>
      </c>
      <c r="S30" t="b">
        <v>0</v>
      </c>
      <c r="T30" s="1">
        <v>45292</v>
      </c>
      <c r="U30" s="2">
        <f>HYPERLINK("https://sbirkapp.gov.cz/detail/SPPTUCISIAHSRPBK", "https://sbirkapp.gov.cz/detail/SPPTUCISIAHSRPBK")</f>
        <v>0</v>
      </c>
      <c r="V30" t="s">
        <v>186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187</v>
      </c>
      <c r="F31" t="s">
        <v>36</v>
      </c>
      <c r="G31" t="s">
        <v>188</v>
      </c>
      <c r="H31" s="1">
        <v>44273</v>
      </c>
      <c r="I31" s="1">
        <v>45190.45729332971</v>
      </c>
      <c r="J31" t="s">
        <v>189</v>
      </c>
      <c r="K31" t="s">
        <v>182</v>
      </c>
      <c r="L31" s="1">
        <v>44273</v>
      </c>
      <c r="M31" t="s">
        <v>46</v>
      </c>
      <c r="N31" t="s">
        <v>47</v>
      </c>
      <c r="O31" t="s">
        <v>190</v>
      </c>
      <c r="R31" t="s">
        <v>53</v>
      </c>
      <c r="S31" t="b">
        <v>0</v>
      </c>
      <c r="T31" s="1">
        <v>45292</v>
      </c>
      <c r="U31" s="2">
        <f>HYPERLINK("https://sbirkapp.gov.cz/detail/SPPQ6YLPD6EMLT6K", "https://sbirkapp.gov.cz/detail/SPPQ6YLPD6EMLT6K")</f>
        <v>0</v>
      </c>
      <c r="V31" t="s">
        <v>191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192</v>
      </c>
      <c r="F32" t="s">
        <v>36</v>
      </c>
      <c r="G32" t="s">
        <v>193</v>
      </c>
      <c r="H32" s="1">
        <v>44182</v>
      </c>
      <c r="I32" s="1">
        <v>45190.42148574423</v>
      </c>
      <c r="J32" t="s">
        <v>194</v>
      </c>
      <c r="K32" t="s">
        <v>182</v>
      </c>
      <c r="L32" s="1">
        <v>44182</v>
      </c>
      <c r="M32" t="s">
        <v>158</v>
      </c>
      <c r="N32" t="s">
        <v>159</v>
      </c>
      <c r="Q32" t="s">
        <v>195</v>
      </c>
      <c r="S32" t="b">
        <v>1</v>
      </c>
      <c r="U32" s="2">
        <f>HYPERLINK("https://sbirkapp.gov.cz/detail/SPPPMI5FPH7MSQU4", "https://sbirkapp.gov.cz/detail/SPPPMI5FPH7MSQU4")</f>
        <v>0</v>
      </c>
      <c r="V32" t="s">
        <v>196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197</v>
      </c>
      <c r="F33" t="s">
        <v>28</v>
      </c>
      <c r="G33" t="s">
        <v>198</v>
      </c>
      <c r="H33" s="1">
        <v>41926</v>
      </c>
      <c r="I33" s="1">
        <v>45188.56380966739</v>
      </c>
      <c r="J33" t="s">
        <v>199</v>
      </c>
      <c r="K33" t="s">
        <v>182</v>
      </c>
      <c r="L33" s="1">
        <v>41926</v>
      </c>
      <c r="M33" t="s">
        <v>200</v>
      </c>
      <c r="N33" t="s">
        <v>201</v>
      </c>
      <c r="Q33" t="s">
        <v>202</v>
      </c>
      <c r="S33" t="b">
        <v>1</v>
      </c>
      <c r="U33" s="2">
        <f>HYPERLINK("https://sbirkapp.gov.cz/detail/SPP7CSXE2QTMDEWE", "https://sbirkapp.gov.cz/detail/SPP7CSXE2QTMDEWE")</f>
        <v>0</v>
      </c>
      <c r="V33" t="s">
        <v>203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204</v>
      </c>
      <c r="F34" t="s">
        <v>36</v>
      </c>
      <c r="G34" t="s">
        <v>205</v>
      </c>
      <c r="H34" s="1">
        <v>43986</v>
      </c>
      <c r="I34" s="1">
        <v>45168.4163469249</v>
      </c>
      <c r="J34" t="s">
        <v>206</v>
      </c>
      <c r="K34" t="s">
        <v>182</v>
      </c>
      <c r="L34" s="1">
        <v>43986</v>
      </c>
      <c r="M34" t="s">
        <v>207</v>
      </c>
      <c r="N34" t="s">
        <v>208</v>
      </c>
      <c r="O34" t="s">
        <v>209</v>
      </c>
      <c r="S34" t="b">
        <v>1</v>
      </c>
      <c r="U34" s="2">
        <f>HYPERLINK("https://sbirkapp.gov.cz/detail/SPPFWJZVFKRZKUUK", "https://sbirkapp.gov.cz/detail/SPPFWJZVFKRZKUUK")</f>
        <v>0</v>
      </c>
      <c r="V34" t="s">
        <v>210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211</v>
      </c>
      <c r="F35" t="s">
        <v>28</v>
      </c>
      <c r="G35" t="s">
        <v>73</v>
      </c>
      <c r="H35" s="1">
        <v>45160</v>
      </c>
      <c r="I35" s="1">
        <v>45160.54261202288</v>
      </c>
      <c r="J35" t="s">
        <v>212</v>
      </c>
      <c r="K35" t="s">
        <v>31</v>
      </c>
      <c r="M35" t="s">
        <v>75</v>
      </c>
      <c r="N35" t="s">
        <v>76</v>
      </c>
      <c r="P35" t="s">
        <v>213</v>
      </c>
      <c r="R35" t="s">
        <v>214</v>
      </c>
      <c r="S35" t="b">
        <v>0</v>
      </c>
      <c r="T35" s="1">
        <v>45827</v>
      </c>
      <c r="U35" s="2">
        <f>HYPERLINK("https://sbirkapp.gov.cz/detail/SPPTFHWD7ZO4W752", "https://sbirkapp.gov.cz/detail/SPPTFHWD7ZO4W752")</f>
        <v>0</v>
      </c>
      <c r="V35" t="s">
        <v>215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216</v>
      </c>
      <c r="F36" t="s">
        <v>36</v>
      </c>
      <c r="G36" t="s">
        <v>37</v>
      </c>
      <c r="H36" s="1">
        <v>45091</v>
      </c>
      <c r="I36" s="1">
        <v>45091.56237725543</v>
      </c>
      <c r="J36" t="s">
        <v>217</v>
      </c>
      <c r="K36" t="s">
        <v>31</v>
      </c>
      <c r="M36" t="s">
        <v>39</v>
      </c>
      <c r="N36" t="s">
        <v>40</v>
      </c>
      <c r="O36" t="s">
        <v>41</v>
      </c>
      <c r="S36" t="b">
        <v>1</v>
      </c>
      <c r="U36" s="2">
        <f>HYPERLINK("https://sbirkapp.gov.cz/detail/SPPQT43SVDCSEKMY", "https://sbirkapp.gov.cz/detail/SPPQT43SVDCSEKMY")</f>
        <v>0</v>
      </c>
      <c r="V36" t="s">
        <v>218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219</v>
      </c>
      <c r="F37" t="s">
        <v>36</v>
      </c>
      <c r="G37" t="s">
        <v>220</v>
      </c>
      <c r="H37" s="1">
        <v>45091</v>
      </c>
      <c r="I37" s="1">
        <v>45091.54031821869</v>
      </c>
      <c r="J37" t="s">
        <v>221</v>
      </c>
      <c r="K37" t="s">
        <v>31</v>
      </c>
      <c r="M37" t="s">
        <v>109</v>
      </c>
      <c r="N37" t="s">
        <v>170</v>
      </c>
      <c r="P37" t="s">
        <v>222</v>
      </c>
      <c r="S37" t="b">
        <v>1</v>
      </c>
      <c r="U37" s="2">
        <f>HYPERLINK("https://sbirkapp.gov.cz/detail/SPPQDUGYPLAZQTOI", "https://sbirkapp.gov.cz/detail/SPPQDUGYPLAZQTOI")</f>
        <v>0</v>
      </c>
      <c r="V37" t="s">
        <v>223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224</v>
      </c>
      <c r="F38" t="s">
        <v>36</v>
      </c>
      <c r="G38" t="s">
        <v>225</v>
      </c>
      <c r="H38" s="1">
        <v>43808</v>
      </c>
      <c r="I38" s="1">
        <v>45090.38340806768</v>
      </c>
      <c r="J38" t="s">
        <v>226</v>
      </c>
      <c r="K38" t="s">
        <v>182</v>
      </c>
      <c r="L38" s="1">
        <v>43808</v>
      </c>
      <c r="M38" t="s">
        <v>207</v>
      </c>
      <c r="N38" t="s">
        <v>208</v>
      </c>
      <c r="Q38" t="s">
        <v>227</v>
      </c>
      <c r="S38" t="b">
        <v>1</v>
      </c>
      <c r="U38" s="2">
        <f>HYPERLINK("https://sbirkapp.gov.cz/detail/SPP3TJE7YJJDXTHU", "https://sbirkapp.gov.cz/detail/SPP3TJE7YJJDXTHU")</f>
        <v>0</v>
      </c>
      <c r="V38" t="s">
        <v>228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229</v>
      </c>
      <c r="F39" t="s">
        <v>36</v>
      </c>
      <c r="G39" t="s">
        <v>51</v>
      </c>
      <c r="H39" s="1">
        <v>43808</v>
      </c>
      <c r="I39" s="1">
        <v>45090.37177460259</v>
      </c>
      <c r="J39" t="s">
        <v>230</v>
      </c>
      <c r="K39" t="s">
        <v>182</v>
      </c>
      <c r="L39" s="1">
        <v>43808</v>
      </c>
      <c r="M39" t="s">
        <v>46</v>
      </c>
      <c r="N39" t="s">
        <v>47</v>
      </c>
      <c r="Q39" t="s">
        <v>231</v>
      </c>
      <c r="R39" t="s">
        <v>53</v>
      </c>
      <c r="S39" t="b">
        <v>0</v>
      </c>
      <c r="T39" s="1">
        <v>45292</v>
      </c>
      <c r="U39" s="2">
        <f>HYPERLINK("https://sbirkapp.gov.cz/detail/SPPJ5BBQVUZ6VRDC", "https://sbirkapp.gov.cz/detail/SPPJ5BBQVUZ6VRDC")</f>
        <v>0</v>
      </c>
      <c r="V39" t="s">
        <v>232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233</v>
      </c>
      <c r="F40" t="s">
        <v>36</v>
      </c>
      <c r="G40" t="s">
        <v>234</v>
      </c>
      <c r="H40" s="1">
        <v>43808</v>
      </c>
      <c r="I40" s="1">
        <v>45090.36496330667</v>
      </c>
      <c r="J40" t="s">
        <v>230</v>
      </c>
      <c r="K40" t="s">
        <v>182</v>
      </c>
      <c r="L40" s="1">
        <v>43808</v>
      </c>
      <c r="M40" t="s">
        <v>235</v>
      </c>
      <c r="N40" t="s">
        <v>236</v>
      </c>
      <c r="R40" t="s">
        <v>237</v>
      </c>
      <c r="S40" t="b">
        <v>0</v>
      </c>
      <c r="T40" s="1">
        <v>45108</v>
      </c>
      <c r="U40" s="2">
        <f>HYPERLINK("https://sbirkapp.gov.cz/detail/SPPOPDNALNKZIHVQ", "https://sbirkapp.gov.cz/detail/SPPOPDNALNKZIHVQ")</f>
        <v>0</v>
      </c>
      <c r="V40" t="s">
        <v>238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239</v>
      </c>
      <c r="F41" t="s">
        <v>36</v>
      </c>
      <c r="G41" t="s">
        <v>240</v>
      </c>
      <c r="H41" s="1">
        <v>43334</v>
      </c>
      <c r="I41" s="1">
        <v>45068.46729241357</v>
      </c>
      <c r="J41" t="s">
        <v>241</v>
      </c>
      <c r="K41" t="s">
        <v>182</v>
      </c>
      <c r="L41" s="1">
        <v>43334</v>
      </c>
      <c r="M41" t="s">
        <v>242</v>
      </c>
      <c r="N41" t="s">
        <v>243</v>
      </c>
      <c r="O41" t="s">
        <v>244</v>
      </c>
      <c r="R41" t="s">
        <v>245</v>
      </c>
      <c r="S41" t="b">
        <v>0</v>
      </c>
      <c r="T41" s="1">
        <v>45289</v>
      </c>
      <c r="U41" s="2">
        <f>HYPERLINK("https://sbirkapp.gov.cz/detail/SPPDJXYA6XQBVCE6", "https://sbirkapp.gov.cz/detail/SPPDJXYA6XQBVCE6")</f>
        <v>0</v>
      </c>
      <c r="V41" t="s">
        <v>246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247</v>
      </c>
      <c r="F42" t="s">
        <v>36</v>
      </c>
      <c r="G42" t="s">
        <v>248</v>
      </c>
      <c r="H42" s="1">
        <v>43160</v>
      </c>
      <c r="I42" s="1">
        <v>45063.66900538059</v>
      </c>
      <c r="J42" t="s">
        <v>249</v>
      </c>
      <c r="K42" t="s">
        <v>182</v>
      </c>
      <c r="L42" s="1">
        <v>43160</v>
      </c>
      <c r="M42" t="s">
        <v>242</v>
      </c>
      <c r="N42" t="s">
        <v>243</v>
      </c>
      <c r="O42" t="s">
        <v>250</v>
      </c>
      <c r="Q42" t="s">
        <v>251</v>
      </c>
      <c r="R42" t="s">
        <v>245</v>
      </c>
      <c r="S42" t="b">
        <v>0</v>
      </c>
      <c r="T42" s="1">
        <v>45289</v>
      </c>
      <c r="U42" s="2">
        <f>HYPERLINK("https://sbirkapp.gov.cz/detail/SPPGACPB725Z547O", "https://sbirkapp.gov.cz/detail/SPPGACPB725Z547O")</f>
        <v>0</v>
      </c>
      <c r="V42" t="s">
        <v>252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253</v>
      </c>
      <c r="F43" t="s">
        <v>36</v>
      </c>
      <c r="G43" t="s">
        <v>254</v>
      </c>
      <c r="H43" s="1">
        <v>43164</v>
      </c>
      <c r="I43" s="1">
        <v>45063.65426188876</v>
      </c>
      <c r="J43" t="s">
        <v>255</v>
      </c>
      <c r="K43" t="s">
        <v>182</v>
      </c>
      <c r="L43" s="1">
        <v>43164</v>
      </c>
      <c r="M43" t="s">
        <v>256</v>
      </c>
      <c r="N43" t="s">
        <v>257</v>
      </c>
      <c r="S43" t="b">
        <v>1</v>
      </c>
      <c r="U43" s="2">
        <f>HYPERLINK("https://sbirkapp.gov.cz/detail/SPPVHR72MVI2H7DI", "https://sbirkapp.gov.cz/detail/SPPVHR72MVI2H7DI")</f>
        <v>0</v>
      </c>
      <c r="V43" t="s">
        <v>258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259</v>
      </c>
      <c r="F44" t="s">
        <v>36</v>
      </c>
      <c r="G44" t="s">
        <v>248</v>
      </c>
      <c r="H44" s="1">
        <v>43076</v>
      </c>
      <c r="I44" s="1">
        <v>45063.6474490105</v>
      </c>
      <c r="J44" t="s">
        <v>260</v>
      </c>
      <c r="K44" t="s">
        <v>182</v>
      </c>
      <c r="L44" s="1">
        <v>43076</v>
      </c>
      <c r="M44" t="s">
        <v>242</v>
      </c>
      <c r="N44" t="s">
        <v>243</v>
      </c>
      <c r="O44" t="s">
        <v>261</v>
      </c>
      <c r="Q44" t="s">
        <v>262</v>
      </c>
      <c r="R44" t="s">
        <v>263</v>
      </c>
      <c r="S44" t="b">
        <v>0</v>
      </c>
      <c r="T44" s="1">
        <v>45289</v>
      </c>
      <c r="U44" s="2">
        <f>HYPERLINK("https://sbirkapp.gov.cz/detail/SPPYPZS2B6QXBWUO", "https://sbirkapp.gov.cz/detail/SPPYPZS2B6QXBWUO")</f>
        <v>0</v>
      </c>
      <c r="V44" t="s">
        <v>264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265</v>
      </c>
      <c r="F45" t="s">
        <v>36</v>
      </c>
      <c r="G45" t="s">
        <v>266</v>
      </c>
      <c r="H45" s="1">
        <v>42900</v>
      </c>
      <c r="I45" s="1">
        <v>45063.56664811345</v>
      </c>
      <c r="J45" t="s">
        <v>267</v>
      </c>
      <c r="K45" t="s">
        <v>182</v>
      </c>
      <c r="L45" s="1">
        <v>42900</v>
      </c>
      <c r="M45" t="s">
        <v>152</v>
      </c>
      <c r="N45" t="s">
        <v>153</v>
      </c>
      <c r="Q45" t="s">
        <v>268</v>
      </c>
      <c r="S45" t="b">
        <v>1</v>
      </c>
      <c r="U45" s="2">
        <f>HYPERLINK("https://sbirkapp.gov.cz/detail/SPPPYTU7TI3H67JM", "https://sbirkapp.gov.cz/detail/SPPPYTU7TI3H67JM")</f>
        <v>0</v>
      </c>
      <c r="V45" t="s">
        <v>269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270</v>
      </c>
      <c r="F46" t="s">
        <v>36</v>
      </c>
      <c r="G46" t="s">
        <v>271</v>
      </c>
      <c r="H46" s="1">
        <v>42900</v>
      </c>
      <c r="I46" s="1">
        <v>45043.42685649925</v>
      </c>
      <c r="J46" t="s">
        <v>267</v>
      </c>
      <c r="K46" t="s">
        <v>182</v>
      </c>
      <c r="L46" s="1">
        <v>42900</v>
      </c>
      <c r="M46" t="s">
        <v>242</v>
      </c>
      <c r="N46" t="s">
        <v>243</v>
      </c>
      <c r="Q46" t="s">
        <v>272</v>
      </c>
      <c r="R46" t="s">
        <v>263</v>
      </c>
      <c r="S46" t="b">
        <v>0</v>
      </c>
      <c r="T46" s="1">
        <v>45289</v>
      </c>
      <c r="U46" s="2">
        <f>HYPERLINK("https://sbirkapp.gov.cz/detail/SPPX4M2FGFEAX55S", "https://sbirkapp.gov.cz/detail/SPPX4M2FGFEAX55S")</f>
        <v>0</v>
      </c>
      <c r="V46" t="s">
        <v>273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274</v>
      </c>
      <c r="F47" t="s">
        <v>36</v>
      </c>
      <c r="G47" t="s">
        <v>275</v>
      </c>
      <c r="H47" s="1">
        <v>42808</v>
      </c>
      <c r="I47" s="1">
        <v>45043.41742083156</v>
      </c>
      <c r="J47" t="s">
        <v>276</v>
      </c>
      <c r="K47" t="s">
        <v>182</v>
      </c>
      <c r="L47" s="1">
        <v>42808</v>
      </c>
      <c r="M47" t="s">
        <v>277</v>
      </c>
      <c r="N47" t="s">
        <v>278</v>
      </c>
      <c r="S47" t="b">
        <v>1</v>
      </c>
      <c r="U47" s="2">
        <f>HYPERLINK("https://sbirkapp.gov.cz/detail/SPPZOXJXB7JHWJFQ", "https://sbirkapp.gov.cz/detail/SPPZOXJXB7JHWJFQ")</f>
        <v>0</v>
      </c>
      <c r="V47" t="s">
        <v>279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280</v>
      </c>
      <c r="F48" t="s">
        <v>36</v>
      </c>
      <c r="G48" t="s">
        <v>281</v>
      </c>
      <c r="H48" s="1">
        <v>42808</v>
      </c>
      <c r="I48" s="1">
        <v>45043.41054823634</v>
      </c>
      <c r="J48" t="s">
        <v>282</v>
      </c>
      <c r="K48" t="s">
        <v>182</v>
      </c>
      <c r="L48" s="1">
        <v>42808</v>
      </c>
      <c r="M48" t="s">
        <v>283</v>
      </c>
      <c r="N48" t="s">
        <v>284</v>
      </c>
      <c r="R48" t="s">
        <v>285</v>
      </c>
      <c r="S48" t="b">
        <v>0</v>
      </c>
      <c r="T48" s="1">
        <v>45658</v>
      </c>
      <c r="U48" s="2">
        <f>HYPERLINK("https://sbirkapp.gov.cz/detail/SPP6Q6QHOQPYKCHM", "https://sbirkapp.gov.cz/detail/SPP6Q6QHOQPYKCHM")</f>
        <v>0</v>
      </c>
      <c r="V48" t="s">
        <v>286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287</v>
      </c>
      <c r="F49" t="s">
        <v>36</v>
      </c>
      <c r="G49" t="s">
        <v>288</v>
      </c>
      <c r="H49" s="1">
        <v>40120</v>
      </c>
      <c r="I49" s="1">
        <v>45035.46882833147</v>
      </c>
      <c r="J49" t="s">
        <v>289</v>
      </c>
      <c r="K49" t="s">
        <v>182</v>
      </c>
      <c r="L49" s="1">
        <v>40120</v>
      </c>
      <c r="M49" t="s">
        <v>290</v>
      </c>
      <c r="N49" t="s">
        <v>291</v>
      </c>
      <c r="S49" t="b">
        <v>1</v>
      </c>
      <c r="U49" s="2">
        <f>HYPERLINK("https://sbirkapp.gov.cz/detail/SPPSG3Q7YXBPKTGW", "https://sbirkapp.gov.cz/detail/SPPSG3Q7YXBPKTGW")</f>
        <v>0</v>
      </c>
      <c r="V49" t="s">
        <v>292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293</v>
      </c>
      <c r="F50" t="s">
        <v>36</v>
      </c>
      <c r="G50" t="s">
        <v>294</v>
      </c>
      <c r="H50" s="1">
        <v>38026</v>
      </c>
      <c r="I50" s="1">
        <v>45035.46304261391</v>
      </c>
      <c r="J50" t="s">
        <v>295</v>
      </c>
      <c r="K50" t="s">
        <v>182</v>
      </c>
      <c r="L50" s="1">
        <v>38026</v>
      </c>
      <c r="M50" t="s">
        <v>296</v>
      </c>
      <c r="N50" t="s">
        <v>297</v>
      </c>
      <c r="S50" t="b">
        <v>1</v>
      </c>
      <c r="U50" s="2">
        <f>HYPERLINK("https://sbirkapp.gov.cz/detail/SPP3BLCGB2K5MPGE", "https://sbirkapp.gov.cz/detail/SPP3BLCGB2K5MPGE")</f>
        <v>0</v>
      </c>
      <c r="V50" t="s">
        <v>298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204</v>
      </c>
      <c r="F51" t="s">
        <v>28</v>
      </c>
      <c r="G51" t="s">
        <v>299</v>
      </c>
      <c r="H51" s="1">
        <v>44175</v>
      </c>
      <c r="I51" s="1">
        <v>45005.49786293072</v>
      </c>
      <c r="J51" t="s">
        <v>194</v>
      </c>
      <c r="K51" t="s">
        <v>182</v>
      </c>
      <c r="L51" s="1">
        <v>44175</v>
      </c>
      <c r="M51" t="s">
        <v>300</v>
      </c>
      <c r="N51" t="s">
        <v>301</v>
      </c>
      <c r="S51" t="b">
        <v>1</v>
      </c>
      <c r="U51" s="2">
        <f>HYPERLINK("https://sbirkapp.gov.cz/detail/SPPO3TAA5LHAN6I2", "https://sbirkapp.gov.cz/detail/SPPO3TAA5LHAN6I2")</f>
        <v>0</v>
      </c>
      <c r="V51" t="s">
        <v>302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247</v>
      </c>
      <c r="F52" t="s">
        <v>28</v>
      </c>
      <c r="G52" t="s">
        <v>198</v>
      </c>
      <c r="H52" s="1">
        <v>43362</v>
      </c>
      <c r="I52" s="1">
        <v>45005.4926105944</v>
      </c>
      <c r="J52" t="s">
        <v>303</v>
      </c>
      <c r="K52" t="s">
        <v>182</v>
      </c>
      <c r="L52" s="1">
        <v>43362</v>
      </c>
      <c r="M52" t="s">
        <v>304</v>
      </c>
      <c r="N52" t="s">
        <v>305</v>
      </c>
      <c r="O52" t="s">
        <v>178</v>
      </c>
      <c r="Q52" t="s">
        <v>306</v>
      </c>
      <c r="S52" t="b">
        <v>1</v>
      </c>
      <c r="U52" s="2">
        <f>HYPERLINK("https://sbirkapp.gov.cz/detail/SPPOVZEN5DDWZYRO", "https://sbirkapp.gov.cz/detail/SPPOVZEN5DDWZYRO")</f>
        <v>0</v>
      </c>
      <c r="V52" t="s">
        <v>307</v>
      </c>
      <c r="W52">
        <v>3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308</v>
      </c>
      <c r="F53" t="s">
        <v>36</v>
      </c>
      <c r="G53" t="s">
        <v>309</v>
      </c>
      <c r="H53" s="1">
        <v>45000</v>
      </c>
      <c r="I53" s="1">
        <v>45000.68891710889</v>
      </c>
      <c r="J53" t="s">
        <v>310</v>
      </c>
      <c r="K53" t="s">
        <v>31</v>
      </c>
      <c r="M53" t="s">
        <v>39</v>
      </c>
      <c r="N53" t="s">
        <v>40</v>
      </c>
      <c r="O53" t="s">
        <v>41</v>
      </c>
      <c r="Q53" t="s">
        <v>311</v>
      </c>
      <c r="S53" t="b">
        <v>1</v>
      </c>
      <c r="U53" s="2">
        <f>HYPERLINK("https://sbirkapp.gov.cz/detail/SPPNM34FL2ABO2MC", "https://sbirkapp.gov.cz/detail/SPPNM34FL2ABO2MC")</f>
        <v>0</v>
      </c>
      <c r="V53" t="s">
        <v>312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313</v>
      </c>
      <c r="F54" t="s">
        <v>36</v>
      </c>
      <c r="G54" t="s">
        <v>314</v>
      </c>
      <c r="H54" s="1">
        <v>45000</v>
      </c>
      <c r="I54" s="1">
        <v>45000.66533388627</v>
      </c>
      <c r="J54" t="s">
        <v>310</v>
      </c>
      <c r="K54" t="s">
        <v>31</v>
      </c>
      <c r="M54" t="s">
        <v>116</v>
      </c>
      <c r="N54" t="s">
        <v>117</v>
      </c>
      <c r="O54" t="s">
        <v>164</v>
      </c>
      <c r="R54" t="s">
        <v>165</v>
      </c>
      <c r="S54" t="b">
        <v>0</v>
      </c>
      <c r="T54" s="1">
        <v>45658</v>
      </c>
      <c r="U54" s="2">
        <f>HYPERLINK("https://sbirkapp.gov.cz/detail/SPP7C4AIOUZT5JAQ", "https://sbirkapp.gov.cz/detail/SPP7C4AIOUZT5JAQ")</f>
        <v>0</v>
      </c>
      <c r="V54" t="s">
        <v>315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316</v>
      </c>
      <c r="F55" t="s">
        <v>36</v>
      </c>
      <c r="G55" t="s">
        <v>114</v>
      </c>
      <c r="H55" s="1">
        <v>44546</v>
      </c>
      <c r="I55" s="1">
        <v>45000.65642930681</v>
      </c>
      <c r="J55" t="s">
        <v>181</v>
      </c>
      <c r="K55" t="s">
        <v>182</v>
      </c>
      <c r="L55" s="1">
        <v>44546</v>
      </c>
      <c r="M55" t="s">
        <v>116</v>
      </c>
      <c r="N55" t="s">
        <v>117</v>
      </c>
      <c r="Q55" t="s">
        <v>317</v>
      </c>
      <c r="R55" t="s">
        <v>165</v>
      </c>
      <c r="S55" t="b">
        <v>0</v>
      </c>
      <c r="T55" s="1">
        <v>45658</v>
      </c>
      <c r="U55" s="2">
        <f>HYPERLINK("https://sbirkapp.gov.cz/detail/SPPG2LXRPJNNILJO", "https://sbirkapp.gov.cz/detail/SPPG2LXRPJNNILJO")</f>
        <v>0</v>
      </c>
      <c r="V55" t="s">
        <v>318</v>
      </c>
      <c r="W55">
        <v>2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319</v>
      </c>
      <c r="F56" t="s">
        <v>36</v>
      </c>
      <c r="G56" t="s">
        <v>320</v>
      </c>
      <c r="H56" s="1">
        <v>45000</v>
      </c>
      <c r="I56" s="1">
        <v>45000.64437518221</v>
      </c>
      <c r="J56" t="s">
        <v>310</v>
      </c>
      <c r="K56" t="s">
        <v>31</v>
      </c>
      <c r="M56" t="s">
        <v>321</v>
      </c>
      <c r="N56" t="s">
        <v>322</v>
      </c>
      <c r="O56" t="s">
        <v>323</v>
      </c>
      <c r="R56" t="s">
        <v>324</v>
      </c>
      <c r="S56" t="b">
        <v>0</v>
      </c>
      <c r="T56" s="1">
        <v>46016</v>
      </c>
      <c r="U56" s="2">
        <f>HYPERLINK("https://sbirkapp.gov.cz/detail/SPPIWDO76AFRI5FS", "https://sbirkapp.gov.cz/detail/SPPIWDO76AFRI5FS")</f>
        <v>0</v>
      </c>
      <c r="V56" t="s">
        <v>325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326</v>
      </c>
      <c r="F57" t="s">
        <v>36</v>
      </c>
      <c r="G57" t="s">
        <v>327</v>
      </c>
      <c r="H57" s="1">
        <v>43164</v>
      </c>
      <c r="I57" s="1">
        <v>45000.62395710479</v>
      </c>
      <c r="J57" t="s">
        <v>328</v>
      </c>
      <c r="K57" t="s">
        <v>182</v>
      </c>
      <c r="L57" s="1">
        <v>43164</v>
      </c>
      <c r="M57" t="s">
        <v>321</v>
      </c>
      <c r="N57" t="s">
        <v>322</v>
      </c>
      <c r="Q57" t="s">
        <v>329</v>
      </c>
      <c r="R57" t="s">
        <v>324</v>
      </c>
      <c r="S57" t="b">
        <v>0</v>
      </c>
      <c r="T57" s="1">
        <v>46016</v>
      </c>
      <c r="U57" s="2">
        <f>HYPERLINK("https://sbirkapp.gov.cz/detail/SPP2P3WPYM777QTA", "https://sbirkapp.gov.cz/detail/SPP2P3WPYM777QTA")</f>
        <v>0</v>
      </c>
      <c r="V57" t="s">
        <v>330</v>
      </c>
      <c r="W57">
        <v>2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331</v>
      </c>
      <c r="F58" t="s">
        <v>36</v>
      </c>
      <c r="G58" t="s">
        <v>86</v>
      </c>
      <c r="H58" s="1">
        <v>45000</v>
      </c>
      <c r="I58" s="1">
        <v>45000.60269441741</v>
      </c>
      <c r="J58" t="s">
        <v>310</v>
      </c>
      <c r="K58" t="s">
        <v>31</v>
      </c>
      <c r="M58" t="s">
        <v>87</v>
      </c>
      <c r="N58" t="s">
        <v>88</v>
      </c>
      <c r="P58" t="s">
        <v>332</v>
      </c>
      <c r="R58" t="s">
        <v>333</v>
      </c>
      <c r="S58" t="b">
        <v>0</v>
      </c>
      <c r="T58" s="1">
        <v>45744</v>
      </c>
      <c r="U58" s="2">
        <f>HYPERLINK("https://sbirkapp.gov.cz/detail/SPPYPZ5UAF2Z2272", "https://sbirkapp.gov.cz/detail/SPPYPZ5UAF2Z2272")</f>
        <v>0</v>
      </c>
      <c r="V58" t="s">
        <v>334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335</v>
      </c>
      <c r="F59" t="s">
        <v>36</v>
      </c>
      <c r="G59" t="s">
        <v>336</v>
      </c>
      <c r="H59" s="1">
        <v>45000</v>
      </c>
      <c r="I59" s="1">
        <v>45000.59742957394</v>
      </c>
      <c r="J59" t="s">
        <v>310</v>
      </c>
      <c r="K59" t="s">
        <v>31</v>
      </c>
      <c r="M59" t="s">
        <v>337</v>
      </c>
      <c r="N59" t="s">
        <v>338</v>
      </c>
      <c r="P59" t="s">
        <v>339</v>
      </c>
      <c r="R59" t="s">
        <v>340</v>
      </c>
      <c r="S59" t="b">
        <v>0</v>
      </c>
      <c r="T59" s="1">
        <v>45380</v>
      </c>
      <c r="U59" s="2">
        <f>HYPERLINK("https://sbirkapp.gov.cz/detail/SPPJ3VM77ZZWYJAG", "https://sbirkapp.gov.cz/detail/SPPJ3VM77ZZWYJAG")</f>
        <v>0</v>
      </c>
      <c r="V59" t="s">
        <v>341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342</v>
      </c>
      <c r="F60" t="s">
        <v>28</v>
      </c>
      <c r="G60" t="s">
        <v>100</v>
      </c>
      <c r="H60" s="1">
        <v>44999</v>
      </c>
      <c r="I60" s="1">
        <v>45000.47283428852</v>
      </c>
      <c r="J60" t="s">
        <v>343</v>
      </c>
      <c r="K60" t="s">
        <v>31</v>
      </c>
      <c r="M60" t="s">
        <v>102</v>
      </c>
      <c r="N60" t="s">
        <v>103</v>
      </c>
      <c r="P60" t="s">
        <v>344</v>
      </c>
      <c r="R60" t="s">
        <v>345</v>
      </c>
      <c r="S60" t="b">
        <v>0</v>
      </c>
      <c r="T60" s="1">
        <v>45748</v>
      </c>
      <c r="U60" s="2">
        <f>HYPERLINK("https://sbirkapp.gov.cz/detail/SPPZAMGYDJR2A4E2", "https://sbirkapp.gov.cz/detail/SPPZAMGYDJR2A4E2")</f>
        <v>0</v>
      </c>
      <c r="V60" t="s">
        <v>346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347</v>
      </c>
      <c r="F61" t="s">
        <v>28</v>
      </c>
      <c r="G61" t="s">
        <v>348</v>
      </c>
      <c r="H61" s="1">
        <v>44999</v>
      </c>
      <c r="I61" s="1">
        <v>44999.51911834141</v>
      </c>
      <c r="J61" t="s">
        <v>349</v>
      </c>
      <c r="K61" t="s">
        <v>31</v>
      </c>
      <c r="M61" t="s">
        <v>75</v>
      </c>
      <c r="N61" t="s">
        <v>76</v>
      </c>
      <c r="O61" t="s">
        <v>350</v>
      </c>
      <c r="R61" t="s">
        <v>77</v>
      </c>
      <c r="S61" t="b">
        <v>0</v>
      </c>
      <c r="T61" s="1">
        <v>45163</v>
      </c>
      <c r="U61" s="2">
        <f>HYPERLINK("https://sbirkapp.gov.cz/detail/SPPP6G75SCCGBW7M", "https://sbirkapp.gov.cz/detail/SPPP6G75SCCGBW7M")</f>
        <v>0</v>
      </c>
      <c r="V61" t="s">
        <v>351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352</v>
      </c>
      <c r="F62" t="s">
        <v>28</v>
      </c>
      <c r="G62" t="s">
        <v>73</v>
      </c>
      <c r="H62" s="1">
        <v>44887</v>
      </c>
      <c r="I62" s="1">
        <v>44888.45541160785</v>
      </c>
      <c r="J62" t="s">
        <v>353</v>
      </c>
      <c r="K62" t="s">
        <v>31</v>
      </c>
      <c r="M62" t="s">
        <v>75</v>
      </c>
      <c r="N62" t="s">
        <v>76</v>
      </c>
      <c r="P62" t="s">
        <v>354</v>
      </c>
      <c r="Q62" t="s">
        <v>355</v>
      </c>
      <c r="R62" t="s">
        <v>77</v>
      </c>
      <c r="S62" t="b">
        <v>0</v>
      </c>
      <c r="T62" s="1">
        <v>45163</v>
      </c>
      <c r="U62" s="2">
        <f>HYPERLINK("https://sbirkapp.gov.cz/detail/SPPFKZUIVCFKZADQ", "https://sbirkapp.gov.cz/detail/SPPFKZUIVCFKZADQ")</f>
        <v>0</v>
      </c>
      <c r="V62" t="s">
        <v>356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357</v>
      </c>
      <c r="F63" t="s">
        <v>36</v>
      </c>
      <c r="G63" t="s">
        <v>358</v>
      </c>
      <c r="H63" s="1">
        <v>44811</v>
      </c>
      <c r="I63" s="1">
        <v>44817.55029787577</v>
      </c>
      <c r="J63" t="s">
        <v>359</v>
      </c>
      <c r="K63" t="s">
        <v>31</v>
      </c>
      <c r="M63" t="s">
        <v>360</v>
      </c>
      <c r="N63" t="s">
        <v>361</v>
      </c>
      <c r="S63" t="b">
        <v>1</v>
      </c>
      <c r="U63" s="2">
        <f>HYPERLINK("https://sbirkapp.gov.cz/detail/SPPZTRHHYN3JKMYG", "https://sbirkapp.gov.cz/detail/SPPZTRHHYN3JKMYG")</f>
        <v>0</v>
      </c>
      <c r="V63" t="s">
        <v>362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363</v>
      </c>
      <c r="F64" t="s">
        <v>28</v>
      </c>
      <c r="G64" t="s">
        <v>29</v>
      </c>
      <c r="H64" s="1">
        <v>44740</v>
      </c>
      <c r="I64" s="1">
        <v>44741.70554657969</v>
      </c>
      <c r="J64" t="s">
        <v>364</v>
      </c>
      <c r="K64" t="s">
        <v>31</v>
      </c>
      <c r="M64" t="s">
        <v>32</v>
      </c>
      <c r="N64" t="s">
        <v>33</v>
      </c>
      <c r="S64" t="b">
        <v>0</v>
      </c>
      <c r="T64" s="1">
        <v>45474</v>
      </c>
      <c r="U64" s="2">
        <f>HYPERLINK("https://sbirkapp.gov.cz/detail/SPPIOJYVAHAIPUH4", "https://sbirkapp.gov.cz/detail/SPPIOJYVAHAIPUH4")</f>
        <v>0</v>
      </c>
      <c r="V64" t="s">
        <v>365</v>
      </c>
      <c r="W64">
        <v>2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366</v>
      </c>
      <c r="F65" t="s">
        <v>36</v>
      </c>
      <c r="G65" t="s">
        <v>367</v>
      </c>
      <c r="H65" s="1">
        <v>44720</v>
      </c>
      <c r="I65" s="1">
        <v>44726.437546925</v>
      </c>
      <c r="J65" t="s">
        <v>368</v>
      </c>
      <c r="K65" t="s">
        <v>31</v>
      </c>
      <c r="M65" t="s">
        <v>39</v>
      </c>
      <c r="N65" t="s">
        <v>40</v>
      </c>
      <c r="O65" t="s">
        <v>41</v>
      </c>
      <c r="Q65" t="s">
        <v>311</v>
      </c>
      <c r="S65" t="b">
        <v>1</v>
      </c>
      <c r="U65" s="2">
        <f>HYPERLINK("https://sbirkapp.gov.cz/detail/SPPSJF257HPFIDFC", "https://sbirkapp.gov.cz/detail/SPPSJF257HPFIDFC")</f>
        <v>0</v>
      </c>
      <c r="V65" t="s">
        <v>369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370</v>
      </c>
      <c r="F66" t="s">
        <v>28</v>
      </c>
      <c r="G66" t="s">
        <v>100</v>
      </c>
      <c r="H66" s="1">
        <v>44698</v>
      </c>
      <c r="I66" s="1">
        <v>44701.39326370146</v>
      </c>
      <c r="J66" t="s">
        <v>371</v>
      </c>
      <c r="K66" t="s">
        <v>31</v>
      </c>
      <c r="M66" t="s">
        <v>102</v>
      </c>
      <c r="N66" t="s">
        <v>103</v>
      </c>
      <c r="R66" t="s">
        <v>104</v>
      </c>
      <c r="S66" t="b">
        <v>0</v>
      </c>
      <c r="T66" s="1">
        <v>45017</v>
      </c>
      <c r="U66" s="2">
        <f>HYPERLINK("https://sbirkapp.gov.cz/detail/SPPTI3OBC65OK5CA", "https://sbirkapp.gov.cz/detail/SPPTI3OBC65OK5CA")</f>
        <v>0</v>
      </c>
      <c r="V66" t="s">
        <v>372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373</v>
      </c>
      <c r="F67" t="s">
        <v>28</v>
      </c>
      <c r="G67" t="s">
        <v>73</v>
      </c>
      <c r="H67" s="1">
        <v>44677</v>
      </c>
      <c r="I67" s="1">
        <v>44678.39054139721</v>
      </c>
      <c r="J67" t="s">
        <v>374</v>
      </c>
      <c r="K67" t="s">
        <v>31</v>
      </c>
      <c r="M67" t="s">
        <v>375</v>
      </c>
      <c r="N67" t="s">
        <v>376</v>
      </c>
      <c r="P67" t="s">
        <v>377</v>
      </c>
      <c r="R67" t="s">
        <v>350</v>
      </c>
      <c r="S67" t="b">
        <v>0</v>
      </c>
      <c r="T67" s="1">
        <v>44903</v>
      </c>
      <c r="U67" s="2">
        <f>HYPERLINK("https://sbirkapp.gov.cz/detail/SPPRT2LPLWS4H4VE", "https://sbirkapp.gov.cz/detail/SPPRT2LPLWS4H4VE")</f>
        <v>0</v>
      </c>
      <c r="V67" t="s">
        <v>378</v>
      </c>
      <c r="W67">
        <v>2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379</v>
      </c>
      <c r="F68" t="s">
        <v>36</v>
      </c>
      <c r="G68" t="s">
        <v>86</v>
      </c>
      <c r="H68" s="1">
        <v>44629</v>
      </c>
      <c r="I68" s="1">
        <v>44630.60832868399</v>
      </c>
      <c r="J68" t="s">
        <v>380</v>
      </c>
      <c r="K68" t="s">
        <v>31</v>
      </c>
      <c r="M68" t="s">
        <v>87</v>
      </c>
      <c r="N68" t="s">
        <v>88</v>
      </c>
      <c r="R68" t="s">
        <v>89</v>
      </c>
      <c r="S68" t="b">
        <v>0</v>
      </c>
      <c r="T68" s="1">
        <v>45015</v>
      </c>
      <c r="U68" s="2">
        <f>HYPERLINK("https://sbirkapp.gov.cz/detail/SPPCATDIYGMNDYUE", "https://sbirkapp.gov.cz/detail/SPPCATDIYGMNDYUE")</f>
        <v>0</v>
      </c>
      <c r="V68" t="s">
        <v>381</v>
      </c>
      <c r="W68">
        <v>3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382</v>
      </c>
      <c r="F69" t="s">
        <v>36</v>
      </c>
      <c r="G69" t="s">
        <v>336</v>
      </c>
      <c r="H69" s="1">
        <v>44629</v>
      </c>
      <c r="I69" s="1">
        <v>44630.60516664945</v>
      </c>
      <c r="J69" t="s">
        <v>383</v>
      </c>
      <c r="K69" t="s">
        <v>31</v>
      </c>
      <c r="M69" t="s">
        <v>337</v>
      </c>
      <c r="N69" t="s">
        <v>338</v>
      </c>
      <c r="R69" t="s">
        <v>131</v>
      </c>
      <c r="S69" t="b">
        <v>0</v>
      </c>
      <c r="T69" s="1">
        <v>45015</v>
      </c>
      <c r="U69" s="2">
        <f>HYPERLINK("https://sbirkapp.gov.cz/detail/SPPXOVPGSJW426C2", "https://sbirkapp.gov.cz/detail/SPPXOVPGSJW426C2")</f>
        <v>0</v>
      </c>
      <c r="V69" t="s">
        <v>384</v>
      </c>
      <c r="W69">
        <v>3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385</v>
      </c>
      <c r="F70" t="s">
        <v>36</v>
      </c>
      <c r="G70" t="s">
        <v>386</v>
      </c>
      <c r="H70" s="1">
        <v>44629</v>
      </c>
      <c r="I70" s="1">
        <v>44630.60147749822</v>
      </c>
      <c r="J70" t="s">
        <v>380</v>
      </c>
      <c r="K70" t="s">
        <v>31</v>
      </c>
      <c r="M70" t="s">
        <v>387</v>
      </c>
      <c r="N70" t="s">
        <v>388</v>
      </c>
      <c r="Q70" t="s">
        <v>389</v>
      </c>
      <c r="R70" t="s">
        <v>390</v>
      </c>
      <c r="S70" t="b">
        <v>1</v>
      </c>
      <c r="U70" s="2">
        <f>HYPERLINK("https://sbirkapp.gov.cz/detail/SPPNUWZ5IQWQFRNW", "https://sbirkapp.gov.cz/detail/SPPNUWZ5IQWQFRNW")</f>
        <v>0</v>
      </c>
      <c r="V70" t="s">
        <v>391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392</v>
      </c>
      <c r="F71" t="s">
        <v>28</v>
      </c>
      <c r="G71" t="s">
        <v>393</v>
      </c>
      <c r="H71" s="1">
        <v>44629</v>
      </c>
      <c r="I71" s="1">
        <v>44629.55779952279</v>
      </c>
      <c r="J71" t="s">
        <v>383</v>
      </c>
      <c r="K71" t="s">
        <v>31</v>
      </c>
      <c r="M71" t="s">
        <v>394</v>
      </c>
      <c r="N71" t="s">
        <v>395</v>
      </c>
      <c r="R71" t="s">
        <v>396</v>
      </c>
      <c r="S71" t="b">
        <v>0</v>
      </c>
      <c r="T71" s="1">
        <v>45659</v>
      </c>
      <c r="U71" s="2">
        <f>HYPERLINK("https://sbirkapp.gov.cz/detail/SPPJLJRLGOBMTXXG", "https://sbirkapp.gov.cz/detail/SPPJLJRLGOBMTXXG")</f>
        <v>0</v>
      </c>
      <c r="V71" t="s">
        <v>397</v>
      </c>
      <c r="W71">
        <v>2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398</v>
      </c>
      <c r="F72" t="s">
        <v>28</v>
      </c>
      <c r="G72" t="s">
        <v>73</v>
      </c>
      <c r="H72" s="1">
        <v>44607</v>
      </c>
      <c r="I72" s="1">
        <v>44608.60933042001</v>
      </c>
      <c r="J72" t="s">
        <v>399</v>
      </c>
      <c r="K72" t="s">
        <v>31</v>
      </c>
      <c r="M72" t="s">
        <v>375</v>
      </c>
      <c r="N72" t="s">
        <v>376</v>
      </c>
      <c r="R72" t="s">
        <v>354</v>
      </c>
      <c r="S72" t="b">
        <v>0</v>
      </c>
      <c r="T72" s="1">
        <v>44693</v>
      </c>
      <c r="U72" s="2">
        <f>HYPERLINK("https://sbirkapp.gov.cz/detail/SPP5TLOH2WBZI5PW", "https://sbirkapp.gov.cz/detail/SPP5TLOH2WBZI5PW")</f>
        <v>0</v>
      </c>
      <c r="V72" t="s">
        <v>400</v>
      </c>
      <c r="W7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2026-05-21T06:05:07Z</dcterms:created>
  <dcterms:modified xsi:type="dcterms:W3CDTF">2026-05-21T06:05:07Z</dcterms:modified>
</cp:coreProperties>
</file>