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<sst xmlns="http://schemas.openxmlformats.org/spreadsheetml/2006/main" count="508" uniqueCount="241">
  <si>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</si>
  <si>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</si>
  <si>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</si>
  <si>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</si>
  <si>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</si>
  <si>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</si>
  <si>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</si>
  <si>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</si>
  <si>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</si>
  <si>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</si>
  <si>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</si>
  <si>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</si>
  <si>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</si>
  <si>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</si>
  <si>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</si>
  <si>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</si>
  <si>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</si>
  <si>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</si>
  <si>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</si>
  <si>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</si>
  <si>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</si>
  <si>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</si>
  <si>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</si>
  <si>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Nové Sedlo</t>
  </si>
  <si>
    <t>00259527</t>
  </si>
  <si>
    <t>6n9bcdd</t>
  </si>
  <si>
    <t>Karlovarský kraj</t>
  </si>
  <si>
    <t>1/2025</t>
  </si>
  <si>
    <t>Obecně závazná vyhláška</t>
  </si>
  <si>
    <t>Obecně závazná vyhláška města o zákazu odpalování pyrotechnických výrobků a jejich užívání k provádění ohňostrojných prací nebo ohňostrojů</t>
  </si>
  <si>
    <t>2025-12-31</t>
  </si>
  <si>
    <t>Běžný</t>
  </si>
  <si>
    <t>pyrotechnické výrobky</t>
  </si>
  <si>
    <t>zákon č. 206/2015 Sb., zákon o pyrotechnice - § 35c</t>
  </si>
  <si>
    <t>3/2023: Obecně závazná vyhláška k zabezpečení místních záležitostí veřejného pořádku na veřejných prostranstvích, kterou se reguluje užívání zábavní pyrotechniky na území města Nové Sedlo</t>
  </si>
  <si>
    <t>1621920687</t>
  </si>
  <si>
    <t>3/2024</t>
  </si>
  <si>
    <t>Obecně závazná vyhláška města, o stanovení místního koeficientu pro město</t>
  </si>
  <si>
    <t>2025-01-01</t>
  </si>
  <si>
    <t>daň z nemovitých věcí - místní koeficient</t>
  </si>
  <si>
    <t>zákon č. 338/1992 Sb., o dani z nemovitých věcí - § 12 odst. 1 písm. a) bod 1</t>
  </si>
  <si>
    <t>5/2023: Obecně závazná vyhláška, o stanovení koeficientu pro výpočet daně z nemovitých věcí 2023</t>
  </si>
  <si>
    <t>1380995629</t>
  </si>
  <si>
    <t>2/2024</t>
  </si>
  <si>
    <t>Obecně závazná vyhláška, o regulaci hlučných činností</t>
  </si>
  <si>
    <t>2024-07-18</t>
  </si>
  <si>
    <t>veřejný pořádek - hlučné činnosti</t>
  </si>
  <si>
    <t>zákon č. 128/2000 Sb., o obcích - § 10 písm. a) - hlučné činnosti</t>
  </si>
  <si>
    <t>1380983139</t>
  </si>
  <si>
    <t>1/2024</t>
  </si>
  <si>
    <t>Obecně závazná vyhláška města,  kterou se vydává požární řád města</t>
  </si>
  <si>
    <t>2024-05-07</t>
  </si>
  <si>
    <t>požární ochrana - požární řád</t>
  </si>
  <si>
    <t>zákon č. 133/1985 Sb., o požární ochraně - § 29 odst. 1 písm. o) bod 1</t>
  </si>
  <si>
    <t>1/2016: Obecně závazná vyhláška č.1/2016, kterou se vydává Požární řád města</t>
  </si>
  <si>
    <t>1347372397</t>
  </si>
  <si>
    <t>10/2023</t>
  </si>
  <si>
    <t>Obecně závazná vyhláška města 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</si>
  <si>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</si>
  <si>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</si>
  <si>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</si>
  <si>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2/2020: Obecně závazná vyhláška č.2/2020, o místním poplatku za užívání veřejného prostranství</t>
  </si>
  <si>
    <t>1285088194</t>
  </si>
  <si>
    <t>9/2023</t>
  </si>
  <si>
    <t>Obecně závazná vyhláška o místním poplatku ze vstupného</t>
  </si>
  <si>
    <t>místní poplatek ze vstupného</t>
  </si>
  <si>
    <t>zákon č. 565/1990 Sb., o místních poplatcích - § 14 - ze vstupného</t>
  </si>
  <si>
    <t>4/2023: Obecně závazná vyhláška o místním poplatku ze vstupného</t>
  </si>
  <si>
    <t>1285080735</t>
  </si>
  <si>
    <t>8/2023</t>
  </si>
  <si>
    <t>Obecně závazná vyhláška města o místním poplatku z pobytu</t>
  </si>
  <si>
    <t>místní poplatek z pobytu</t>
  </si>
  <si>
    <t>zákon č. 565/1990 Sb., o místních poplatcích - § 14 - z pobytu</t>
  </si>
  <si>
    <t>1/2021: Obecně závazná vyhláška č.1/2021, o místním poplatku z pobytu</t>
  </si>
  <si>
    <t>1285058211</t>
  </si>
  <si>
    <t>7/2023</t>
  </si>
  <si>
    <t>Obecně závazná vyhláška o místním poplatku ze psů</t>
  </si>
  <si>
    <t>místní poplatek ze psů</t>
  </si>
  <si>
    <t>zákon č. 565/1990 Sb., o místních poplatcích - § 14 - ze psů</t>
  </si>
  <si>
    <t>1/2020: Obecně závazná vyhláška č.1/2020, o místním poplatku ze psů</t>
  </si>
  <si>
    <t>1285049810</t>
  </si>
  <si>
    <t>6/2023</t>
  </si>
  <si>
    <t>Obecně závazná vyhláška města Nové Sedlo 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</si>
  <si>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</si>
  <si>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</si>
  <si>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4/2021: Obecně závazná vyhláška č.4/2021 o místním poplatku za obecní systém odpadového hospodářství; 1/2022: Obecně závazná vyhláška města Nové Sedlo č. 1/2022, kterou se mění obecně závazná vyhláška č. 4/2021, o místním poplatku za obecní systém odpadového hospodářství</t>
  </si>
  <si>
    <t>1240558444</t>
  </si>
  <si>
    <t>5/2023</t>
  </si>
  <si>
    <t>Obecně závazná vyhláška, o stanovení koeficientu pro výpočet daně z nemovitých věcí 2023</t>
  </si>
  <si>
    <t>daň z nemovitých věcí - koeficient u staveb a jednotek; daň z nemovitých věcí - místní koeficient</t>
  </si>
  <si>
    <t>zákon č. 338/1992 Sb., o dani z nemovitých věcí - § 11 odst. 3 písm. b)  ; zákon č. 338/1992 Sb., o dani z nemovitých věcí - § 12</t>
  </si>
  <si>
    <t>1/2010: Obecně závazná vyhláška města Nové Sedlo č.1/2010, o stanovení koeficientu pro výpočet daně z nemovitosti</t>
  </si>
  <si>
    <t>3/2024: Obecně závazná vyhláška města, o stanovení místního koeficientu pro město</t>
  </si>
  <si>
    <t>1240541021</t>
  </si>
  <si>
    <t>4/2023</t>
  </si>
  <si>
    <t>2023-05-03</t>
  </si>
  <si>
    <t>2/2018: Obecně závazná vyhláška č.2/2018, o místních poplatcích</t>
  </si>
  <si>
    <t>9/2023: Obecně závazná vyhláška o místním poplatku ze vstupného</t>
  </si>
  <si>
    <t>1176488894</t>
  </si>
  <si>
    <t>3/2023</t>
  </si>
  <si>
    <t>Obecně závazná vyhláška k zabezpečení místních záležitostí veřejného pořádku na veřejných prostranstvích, kterou se reguluje užívání zábavní pyrotechniky na území města Nové Sedlo</t>
  </si>
  <si>
    <t>veřejný pořádek - pyrotechnika</t>
  </si>
  <si>
    <t>zákon č. 128/2000 Sb., o obcích - § 10 písm. a) - pyrotechnika</t>
  </si>
  <si>
    <t>2/2014: Obecně závazná vyhláška města Nové Sedlo, č.2/2014 k zabezpečení místních záležitostí veřejného pořádku na veřejných prostranstvích, kterou se reguluje užívání zábavní pyrotechniky</t>
  </si>
  <si>
    <t>1/2025: Obecně závazná vyhláška města o zákazu odpalování pyrotechnických výrobků a jejich užívání k provádění ohňostrojných prací nebo ohňostrojů</t>
  </si>
  <si>
    <t>1176468943</t>
  </si>
  <si>
    <t>2/2023</t>
  </si>
  <si>
    <t>Obecně závazná vyhláška o pohybu psů a jiného zvířectva na veřejných prostranstvích k zabezpečení místních záležitostí veřejného pořádku na území města Nové Sedlo</t>
  </si>
  <si>
    <t>veřejný pořádek - chov a pohyb zvířat; pohyb psů; veřejný pořádek - jiné</t>
  </si>
  <si>
    <t>zákon č. 128/2000 Sb., o obcích - § 10 písm. a)  - chov a pohyb zvířat; zákon č. 246/1992 Sb., na ochranu zvířat proti týrání - § 24 odst. 2; zákon č. 128/2000 Sb., o obcích - § 10 písm. c) - jiné</t>
  </si>
  <si>
    <t>2/2008: Obecně závazná vyhláška města Nové Sedlo č.2/2008, kterou se stanovují pravidla pro pohyb psů na veřejném prostranství</t>
  </si>
  <si>
    <t>1176452393</t>
  </si>
  <si>
    <t>1/2023</t>
  </si>
  <si>
    <t>Obecně závazná vyhláška města, o zákazu konzumace alkoholických nápojů a jiných omamných látek na některých veřejných prostranstvích na území města Nové Sedlo</t>
  </si>
  <si>
    <t>veřejný pořádek - konzumace alkoholu; alkohol - zákaz konzumace</t>
  </si>
  <si>
    <t>zákon č. 128/2000 Sb., o obcích - § 10 písm. a) - konzumace alkoholu; zákon č. 65/2017 Sb., o ochraně zdraví před škodlivými účinky návykových látek - § 17 odst. 2 písm. a)</t>
  </si>
  <si>
    <t>1/2008: Obecně závazná vyhláška č.1/2008, o zákazu konzumace alkoholických nápojů na veřejném prostranství</t>
  </si>
  <si>
    <t>1176445397</t>
  </si>
  <si>
    <t>1/2014</t>
  </si>
  <si>
    <t>Nařízení</t>
  </si>
  <si>
    <t>Nařízení města Nové Sedlo č.1/2014, o zákazu podomního a pochůzkového prodeje na území města</t>
  </si>
  <si>
    <t>2014-04-10</t>
  </si>
  <si>
    <t>Dle přechodného ustanovení</t>
  </si>
  <si>
    <t>1113644940</t>
  </si>
  <si>
    <t>1/2006</t>
  </si>
  <si>
    <t>Obecně závazná vyhláška č.1/2006, kterou se  mění obecně závazná vyhláška č.5/95 o zřízení městské policie</t>
  </si>
  <si>
    <t>2006-03-09</t>
  </si>
  <si>
    <t>obecní policie</t>
  </si>
  <si>
    <t xml:space="preserve">zákon č. 553/1991 Sb., o obecní policii - § 1 odst. 1 </t>
  </si>
  <si>
    <t>5/1995: Obecně závazná vyhláška č.5/95 o zřízení městské policie</t>
  </si>
  <si>
    <t>1105674577</t>
  </si>
  <si>
    <t>5/1995</t>
  </si>
  <si>
    <t>Obecně závazná vyhláška č.5/95 o zřízení městské policie</t>
  </si>
  <si>
    <t>1996-03-01</t>
  </si>
  <si>
    <t>1/2006: Obecně závazná vyhláška č.1/2006, kterou se  mění obecně závazná vyhláška č.5/95 o zřízení městské policie</t>
  </si>
  <si>
    <t>1105648476</t>
  </si>
  <si>
    <t>2/2006</t>
  </si>
  <si>
    <t>VÝMAZ</t>
  </si>
  <si>
    <t>-</t>
  </si>
  <si>
    <t>1105640159</t>
  </si>
  <si>
    <t>4/2005</t>
  </si>
  <si>
    <t>1105587452</t>
  </si>
  <si>
    <t>1/2008</t>
  </si>
  <si>
    <t>Obecně závazná vyhláška č.1/2008, o zákazu konzumace alkoholických nápojů na veřejném prostranství</t>
  </si>
  <si>
    <t>2008-09-29</t>
  </si>
  <si>
    <t>veřejný pořádek - konzumace alkoholu</t>
  </si>
  <si>
    <t>zákon č. 128/2000 Sb., o obcích - § 10 písm. a) - konzumace alkoholu</t>
  </si>
  <si>
    <t>1/2023: Obecně závazná vyhláška města, o zákazu konzumace alkoholických nápojů a jiných omamných látek na některých veřejných prostranstvích na území města Nové Sedlo; 1/2023: Obecně závazná vyhláška města, o zákazu konzumace alkoholických nápojů a jiných omamných látek na některých veřejných prostranstvích na území města Nové Sedlo; 1/2023: Obecně závazná vyhláška města, o zákazu konzumace alkoholických nápojů a jiných omamných látek na některých veřejných prostranstvích na území města Nové Sedlo</t>
  </si>
  <si>
    <t>1105568300</t>
  </si>
  <si>
    <t>2/2008</t>
  </si>
  <si>
    <t>Obecně závazná vyhláška města Nové Sedlo č.2/2008, kterou se stanovují pravidla pro pohyb psů na veřejném prostranství</t>
  </si>
  <si>
    <t>pohyb psů</t>
  </si>
  <si>
    <t>zákon č. 246/1992 Sb., na ochranu zvířat proti týrání - § 24 odst. 2</t>
  </si>
  <si>
    <t>2/2023: Obecně závazná vyhláška o pohybu psů a jiného zvířectva na veřejných prostranstvích k zabezpečení místních záležitostí veřejného pořádku na území města Nové Sedlo; 2/2023: Obecně závazná vyhláška o pohybu psů a jiného zvířectva na veřejných prostranstvích k zabezpečení místních záležitostí veřejného pořádku na území města Nové Sedlo; 2/2023: Obecně závazná vyhláška o pohybu psů a jiného zvířectva na veřejných prostranstvích k zabezpečení místních záležitostí veřejného pořádku na území města Nové Sedlo</t>
  </si>
  <si>
    <t>1105561588</t>
  </si>
  <si>
    <t>1/2010</t>
  </si>
  <si>
    <t>Obecně závazná vyhláška města Nové Sedlo č.1/2010, o stanovení koeficientu pro výpočet daně z nemovitosti</t>
  </si>
  <si>
    <t>2011-01-01</t>
  </si>
  <si>
    <t>zákon č. 338/1992 Sb., o dani z nemovitých věcí - § 12</t>
  </si>
  <si>
    <t>5/2023: Obecně závazná vyhláška, o stanovení koeficientu pro výpočet daně z nemovitých věcí 2023; 5/2023: Obecně závazná vyhláška, o stanovení koeficientu pro výpočet daně z nemovitých věcí 2023; 5/2023: Obecně závazná vyhláška, o stanovení koeficientu pro výpočet daně z nemovitých věcí 2023</t>
  </si>
  <si>
    <t>1105556848</t>
  </si>
  <si>
    <t>Obecně závazná vyhláška města Nové Sedlo č.01/2014 o vedení technické mapy města</t>
  </si>
  <si>
    <t>2014-01-31</t>
  </si>
  <si>
    <t>technická mapa</t>
  </si>
  <si>
    <t xml:space="preserve">zákon č. 200/1994 Sb., o zeměměřictví a o změně a doplnění některých zákonů souvisejících s jeho zavedením - § 20 odst. 3 </t>
  </si>
  <si>
    <t>1105539604</t>
  </si>
  <si>
    <t>2/2014</t>
  </si>
  <si>
    <t>Obecně závazná vyhláška města Nové Sedlo, č.2/2014 k zabezpečení místních záležitostí veřejného pořádku na veřejných prostranstvích, kterou se reguluje užívání zábavní pyrotechniky</t>
  </si>
  <si>
    <t>2014-07-24</t>
  </si>
  <si>
    <t>3/2023: Obecně závazná vyhláška k zabezpečení místních záležitostí veřejného pořádku na veřejných prostranstvích, kterou se reguluje užívání zábavní pyrotechniky na území města Nové Sedlo; 3/2023: Obecně závazná vyhláška k zabezpečení místních záležitostí veřejného pořádku na veřejných prostranstvích, kterou se reguluje užívání zábavní pyrotechniky na území města Nové Sedlo</t>
  </si>
  <si>
    <t>1105524852</t>
  </si>
  <si>
    <t>3/2014</t>
  </si>
  <si>
    <t>Obecně závazná vyhláška č.3/2014, o zákazu veřejného nabízení, poskytování a využívání sexuálních služeb</t>
  </si>
  <si>
    <t>2014-07-09</t>
  </si>
  <si>
    <t>veřejný pořádek - prostituce</t>
  </si>
  <si>
    <t>zákon č. 128/2000 Sb., o obcích - § 10 písm. a) - prostituce</t>
  </si>
  <si>
    <t>1105520149</t>
  </si>
  <si>
    <t>1/2016</t>
  </si>
  <si>
    <t>Obecně závazná vyhláška č.1/2016, kterou se vydává Požární řád města</t>
  </si>
  <si>
    <t>2016-04-13</t>
  </si>
  <si>
    <t>1/2024: Obecně závazná vyhláška města,  kterou se vydává požární řád města</t>
  </si>
  <si>
    <t>1105493166</t>
  </si>
  <si>
    <t>1/2017</t>
  </si>
  <si>
    <t>Obecně závazná vyhláška č.1/2017, o nočním klidu</t>
  </si>
  <si>
    <t>2017-07-18</t>
  </si>
  <si>
    <t>noční klid</t>
  </si>
  <si>
    <t>zákon č. 251/2016 Sb., o některých přestupcích - § 5 odst. 7</t>
  </si>
  <si>
    <t>1105482690</t>
  </si>
  <si>
    <t>3/2018</t>
  </si>
  <si>
    <t>Obecně závazná vyhláška č.3/2018, o regulaci provozování hazardních her</t>
  </si>
  <si>
    <t>2019-01-04</t>
  </si>
  <si>
    <t>hazardní hry; hazardní hry</t>
  </si>
  <si>
    <t>zákon č. 186/2016 Sb., o hazardních hrách - § 12 ; zákon č. 128/2000 Sb., o obcích - § 10 písm. a) - jiné</t>
  </si>
  <si>
    <t>1105477365</t>
  </si>
  <si>
    <t>1/2019</t>
  </si>
  <si>
    <t>Obecně závazná vyhláška č.1/2019, o zákazu stanování, nocování a rozdělávání ohňů na veřejných prostranství</t>
  </si>
  <si>
    <t>2019-10-16</t>
  </si>
  <si>
    <t>veřejný pořádek - jiné; veřejný pořádek - jiné</t>
  </si>
  <si>
    <t>zákon č. 128/2000 Sb., o obcích - § 10 písm. a) - jiné; zákon č. 128/2000 Sb., o obcích - § 10 písm. c) - jiné</t>
  </si>
  <si>
    <t>1105474563</t>
  </si>
  <si>
    <t>1/2020</t>
  </si>
  <si>
    <t>Obecně závazná vyhláška č.1/2020, o místním poplatku ze psů</t>
  </si>
  <si>
    <t>2020-02-18</t>
  </si>
  <si>
    <t>7/2023: Obecně závazná vyhláška o místním poplatku ze psů</t>
  </si>
  <si>
    <t>1105469965</t>
  </si>
  <si>
    <t>2/2020</t>
  </si>
  <si>
    <t>Obecně závazná vyhláška č.2/2020, o místním poplatku za užívání veřejného prostranství</t>
  </si>
  <si>
    <t>2020-07-09</t>
  </si>
  <si>
    <t>10/2023: Obecně závazná vyhláška města o místním poplatku za užívání veřejného prostranství; 10/2023: Obecně závazná vyhláška města o místním poplatku za užívání veřejného prostranství</t>
  </si>
  <si>
    <t>1105467902</t>
  </si>
  <si>
    <t>1/2021</t>
  </si>
  <si>
    <t>Obecně závazná vyhláška č.1/2021, o místním poplatku z pobytu</t>
  </si>
  <si>
    <t>2021-07-15</t>
  </si>
  <si>
    <t>8/2023: Obecně závazná vyhláška města o místním poplatku z pobytu</t>
  </si>
  <si>
    <t>1105463595</t>
  </si>
  <si>
    <t>2/2018</t>
  </si>
  <si>
    <t>Obecně závazná vyhláška č.2/2018, o místních poplatcích</t>
  </si>
  <si>
    <t>2018-10-09</t>
  </si>
  <si>
    <t>místní poplatek ze psů; místní poplatek za užívání veřejného prostranství; místní poplatek ze vstupného; místní poplatek z pobytu</t>
  </si>
  <si>
    <t>zákon č. 565/1990 Sb., o místních poplatcích - § 14 - ze psů; zákon č. 565/1990 Sb., o místních poplatcích - § 14 - za užívání veřejného prostranství; zákon č. 565/1990 Sb., o místních poplatcích - § 14 - ze vstupného; zákon č. 565/1990 Sb., o místních poplatcích - § 14 - z pobytu</t>
  </si>
  <si>
    <t>1/2020: Obecně závazná vyhláška č.1/2020, o místním poplatku ze psů; 1/2020: Obecně závazná vyhláška č.1/2020, o místním poplatku ze psů; 2/2020: Obecně závazná vyhláška č.2/2020, o místním poplatku za užívání veřejného prostranství; 1/2021: Obecně závazná vyhláška č.1/2021, o místním poplatku z pobytu</t>
  </si>
  <si>
    <t>4/2023: Obecně závazná vyhláška o místním poplatku ze vstupného; 4/2023: Obecně závazná vyhláška o místním poplatku ze vstupného</t>
  </si>
  <si>
    <t>1105461860</t>
  </si>
  <si>
    <t>3/2021</t>
  </si>
  <si>
    <t xml:space="preserve">Obecně závazná vyhláška města Nové Sedlo č.3/2021, o stanovení obecního systému odpadového hospodářství </t>
  </si>
  <si>
    <t>2022-01-01</t>
  </si>
  <si>
    <t>systém odpadového hospodářství</t>
  </si>
  <si>
    <t>zákon č. 541/2020 Sb., o odpadech - § 59 odst. 4</t>
  </si>
  <si>
    <t>1105457071</t>
  </si>
  <si>
    <t>1/2022</t>
  </si>
  <si>
    <t>Obecně závazná vyhláška města Nové Sedlo č. 1/2022, kterou se mění obecně závazná vyhláška č. 4/2021, o místním poplatku za obecní systém odpadového hospodářství</t>
  </si>
  <si>
    <t>2022-02-23</t>
  </si>
  <si>
    <t>místní poplatek za obecní systém odpadového hospodářství</t>
  </si>
  <si>
    <t>zákon č. 565/1990 Sb., o místních poplatcích - § 14 - za obecní systém odpadového hospodářství</t>
  </si>
  <si>
    <t>4/2021: Obecně závazná vyhláška č.4/2021 o místním poplatku za obecní systém odpadového hospodářství</t>
  </si>
  <si>
    <t>6/2023: Obecně závazná vyhláška města Nové Sedlo o místním poplatku za odkládání komunálního odpadu z nemovité věci</t>
  </si>
  <si>
    <t>1000171755</t>
  </si>
  <si>
    <t>4/2021</t>
  </si>
  <si>
    <t>Obecně závazná vyhláška č.4/2021 o místním poplatku za obecní systém odpadového hospodářství</t>
  </si>
  <si>
    <t>1/2022: Obecně závazná vyhláška města Nové Sedlo č. 1/2022, kterou se mění obecně závazná vyhláška č. 4/2021, o místním poplatku za obecní systém odpadového hospodářství</t>
  </si>
  <si>
    <t>1000169603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</si>
</sst>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18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46001</v>
      </c>
      <c r="I2" s="1">
        <v>46007.44778094068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HYPERLINK("https://sbirkapp.gov.cz/detail/SPPZURVZINRWY5RU", "https://sbirkapp.gov.cz/detail/SPPZURVZINRWY5RU")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45469</v>
      </c>
      <c r="I3" s="1">
        <v>45476.38486513695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HYPERLINK("https://sbirkapp.gov.cz/detail/SPPJZIUHEPNKAW2U", "https://sbirkapp.gov.cz/detail/SPPJZIUHEPNKAW2U")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45469</v>
      </c>
      <c r="I4" s="1">
        <v>45476.37435136198</v>
      </c>
      <c r="J4" t="s">
        <v>45</v>
      </c>
      <c r="K4" t="s">
        <v>31</v>
      </c>
      <c r="M4" t="s">
        <v>46</v>
      </c>
      <c r="N4" t="s">
        <v>47</v>
      </c>
      <c r="S4" t="b">
        <v>1</v>
      </c>
      <c r="U4" s="2">
        <f>HYPERLINK("https://sbirkapp.gov.cz/detail/SPPAN22XMG73KKUQ", "https://sbirkapp.gov.cz/detail/SPPAN22XMG73KKUQ")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45399</v>
      </c>
      <c r="I5" s="1">
        <v>45404.58306622713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HYPERLINK("https://sbirkapp.gov.cz/detail/SPPROVVDRSFXHVU4", "https://sbirkapp.gov.cz/detail/SPPROVVDRSFXHVU4")</f>
        <v>0</v>
      </c>
      <c r="V5" t="s">
        <v>55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45266</v>
      </c>
      <c r="I6" s="1">
        <v>45273.44122832061</v>
      </c>
      <c r="J6" t="s">
        <v>58</v>
      </c>
      <c r="K6" t="s">
        <v>31</v>
      </c>
      <c r="M6" t="s">
        <v>59</v>
      </c>
      <c r="N6" t="s">
        <v>60</v>
      </c>
      <c r="P6" t="s">
        <v>61</v>
      </c>
      <c r="S6" t="b">
        <v>1</v>
      </c>
      <c r="U6" s="2">
        <f>HYPERLINK("https://sbirkapp.gov.cz/detail/SPPVR4L2WKNCADMM", "https://sbirkapp.gov.cz/detail/SPPVR4L2WKNCADMM")</f>
        <v>0</v>
      </c>
      <c r="V6" t="s">
        <v>62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28</v>
      </c>
      <c r="G7" t="s">
        <v>64</v>
      </c>
      <c r="H7" s="1">
        <v>45266</v>
      </c>
      <c r="I7" s="1">
        <v>45273.43446615729</v>
      </c>
      <c r="J7" t="s">
        <v>58</v>
      </c>
      <c r="K7" t="s">
        <v>31</v>
      </c>
      <c r="M7" t="s">
        <v>65</v>
      </c>
      <c r="N7" t="s">
        <v>66</v>
      </c>
      <c r="P7" t="s">
        <v>67</v>
      </c>
      <c r="S7" t="b">
        <v>1</v>
      </c>
      <c r="U7" s="2">
        <f>HYPERLINK("https://sbirkapp.gov.cz/detail/SPPZS56EDPETA2HU", "https://sbirkapp.gov.cz/detail/SPPZS56EDPETA2HU")</f>
        <v>0</v>
      </c>
      <c r="V7" t="s">
        <v>68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28</v>
      </c>
      <c r="G8" t="s">
        <v>70</v>
      </c>
      <c r="H8" s="1">
        <v>45266</v>
      </c>
      <c r="I8" s="1">
        <v>45273.41628849117</v>
      </c>
      <c r="J8" t="s">
        <v>58</v>
      </c>
      <c r="K8" t="s">
        <v>31</v>
      </c>
      <c r="M8" t="s">
        <v>71</v>
      </c>
      <c r="N8" t="s">
        <v>72</v>
      </c>
      <c r="P8" t="s">
        <v>73</v>
      </c>
      <c r="S8" t="b">
        <v>1</v>
      </c>
      <c r="U8" s="2">
        <f>HYPERLINK("https://sbirkapp.gov.cz/detail/SPPPFPGHFRMWCZII", "https://sbirkapp.gov.cz/detail/SPPPFPGHFRMWCZII")</f>
        <v>0</v>
      </c>
      <c r="V8" t="s">
        <v>74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28</v>
      </c>
      <c r="G9" t="s">
        <v>76</v>
      </c>
      <c r="H9" s="1">
        <v>45266</v>
      </c>
      <c r="I9" s="1">
        <v>45273.40821528537</v>
      </c>
      <c r="J9" t="s">
        <v>58</v>
      </c>
      <c r="K9" t="s">
        <v>31</v>
      </c>
      <c r="M9" t="s">
        <v>77</v>
      </c>
      <c r="N9" t="s">
        <v>78</v>
      </c>
      <c r="P9" t="s">
        <v>79</v>
      </c>
      <c r="S9" t="b">
        <v>1</v>
      </c>
      <c r="U9" s="2">
        <f>HYPERLINK("https://sbirkapp.gov.cz/detail/SPPVHIGDTWVV7LAA", "https://sbirkapp.gov.cz/detail/SPPVHIGDTWVV7LAA")</f>
        <v>0</v>
      </c>
      <c r="V9" t="s">
        <v>80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81</v>
      </c>
      <c r="F10" t="s">
        <v>28</v>
      </c>
      <c r="G10" t="s">
        <v>82</v>
      </c>
      <c r="H10" s="1">
        <v>45180</v>
      </c>
      <c r="I10" s="1">
        <v>45181.4124470465</v>
      </c>
      <c r="J10" t="s">
        <v>58</v>
      </c>
      <c r="K10" t="s">
        <v>31</v>
      </c>
      <c r="M10" t="s">
        <v>83</v>
      </c>
      <c r="N10" t="s">
        <v>84</v>
      </c>
      <c r="P10" t="s">
        <v>85</v>
      </c>
      <c r="S10" t="b">
        <v>1</v>
      </c>
      <c r="U10" s="2">
        <f>HYPERLINK("https://sbirkapp.gov.cz/detail/SPPHOXXNEV35KE74", "https://sbirkapp.gov.cz/detail/SPPHOXXNEV35KE74")</f>
        <v>0</v>
      </c>
      <c r="V10" t="s">
        <v>86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87</v>
      </c>
      <c r="F11" t="s">
        <v>28</v>
      </c>
      <c r="G11" t="s">
        <v>88</v>
      </c>
      <c r="H11" s="1">
        <v>45180</v>
      </c>
      <c r="I11" s="1">
        <v>45181.39777626736</v>
      </c>
      <c r="J11" t="s">
        <v>58</v>
      </c>
      <c r="K11" t="s">
        <v>31</v>
      </c>
      <c r="M11" t="s">
        <v>89</v>
      </c>
      <c r="N11" t="s">
        <v>90</v>
      </c>
      <c r="P11" t="s">
        <v>91</v>
      </c>
      <c r="R11" t="s">
        <v>92</v>
      </c>
      <c r="S11" t="b">
        <v>0</v>
      </c>
      <c r="T11" s="1">
        <v>45658</v>
      </c>
      <c r="U11" s="2">
        <f>HYPERLINK("https://sbirkapp.gov.cz/detail/SPPOVHL36HAJNBCY", "https://sbirkapp.gov.cz/detail/SPPOVHL36HAJNBCY")</f>
        <v>0</v>
      </c>
      <c r="V11" t="s">
        <v>93</v>
      </c>
      <c r="W11">
        <v>3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94</v>
      </c>
      <c r="F12" t="s">
        <v>28</v>
      </c>
      <c r="G12" t="s">
        <v>64</v>
      </c>
      <c r="H12" s="1">
        <v>45022</v>
      </c>
      <c r="I12" s="1">
        <v>45034.3871660137</v>
      </c>
      <c r="J12" t="s">
        <v>95</v>
      </c>
      <c r="K12" t="s">
        <v>31</v>
      </c>
      <c r="M12" t="s">
        <v>65</v>
      </c>
      <c r="N12" t="s">
        <v>66</v>
      </c>
      <c r="P12" t="s">
        <v>96</v>
      </c>
      <c r="R12" t="s">
        <v>97</v>
      </c>
      <c r="S12" t="b">
        <v>0</v>
      </c>
      <c r="T12" s="1">
        <v>45292</v>
      </c>
      <c r="U12" s="2">
        <f>HYPERLINK("https://sbirkapp.gov.cz/detail/SPP44BM7RTCJ7EMW", "https://sbirkapp.gov.cz/detail/SPP44BM7RTCJ7EMW")</f>
        <v>0</v>
      </c>
      <c r="V12" t="s">
        <v>98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99</v>
      </c>
      <c r="F13" t="s">
        <v>28</v>
      </c>
      <c r="G13" t="s">
        <v>100</v>
      </c>
      <c r="H13" s="1">
        <v>45022</v>
      </c>
      <c r="I13" s="1">
        <v>45034.36928827999</v>
      </c>
      <c r="J13" t="s">
        <v>95</v>
      </c>
      <c r="K13" t="s">
        <v>31</v>
      </c>
      <c r="M13" t="s">
        <v>101</v>
      </c>
      <c r="N13" t="s">
        <v>102</v>
      </c>
      <c r="P13" t="s">
        <v>103</v>
      </c>
      <c r="R13" t="s">
        <v>104</v>
      </c>
      <c r="S13" t="b">
        <v>0</v>
      </c>
      <c r="T13" s="1">
        <v>46022</v>
      </c>
      <c r="U13" s="2">
        <f>HYPERLINK("https://sbirkapp.gov.cz/detail/SPPP3VTAZYQ4A6XI", "https://sbirkapp.gov.cz/detail/SPPP3VTAZYQ4A6XI")</f>
        <v>0</v>
      </c>
      <c r="V13" t="s">
        <v>105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106</v>
      </c>
      <c r="F14" t="s">
        <v>28</v>
      </c>
      <c r="G14" t="s">
        <v>107</v>
      </c>
      <c r="H14" s="1">
        <v>45022</v>
      </c>
      <c r="I14" s="1">
        <v>45034.35141569037</v>
      </c>
      <c r="J14" t="s">
        <v>95</v>
      </c>
      <c r="K14" t="s">
        <v>31</v>
      </c>
      <c r="M14" t="s">
        <v>108</v>
      </c>
      <c r="N14" t="s">
        <v>109</v>
      </c>
      <c r="P14" t="s">
        <v>110</v>
      </c>
      <c r="S14" t="b">
        <v>1</v>
      </c>
      <c r="U14" s="2">
        <f>HYPERLINK("https://sbirkapp.gov.cz/detail/SPP5DXPCPLRCN3EM", "https://sbirkapp.gov.cz/detail/SPP5DXPCPLRCN3EM")</f>
        <v>0</v>
      </c>
      <c r="V14" t="s">
        <v>111</v>
      </c>
      <c r="W14">
        <v>3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112</v>
      </c>
      <c r="F15" t="s">
        <v>28</v>
      </c>
      <c r="G15" t="s">
        <v>113</v>
      </c>
      <c r="H15" s="1">
        <v>45022</v>
      </c>
      <c r="I15" s="1">
        <v>45034.34244243037</v>
      </c>
      <c r="J15" t="s">
        <v>95</v>
      </c>
      <c r="K15" t="s">
        <v>31</v>
      </c>
      <c r="M15" t="s">
        <v>114</v>
      </c>
      <c r="N15" t="s">
        <v>115</v>
      </c>
      <c r="P15" t="s">
        <v>116</v>
      </c>
      <c r="S15" t="b">
        <v>1</v>
      </c>
      <c r="U15" s="2">
        <f>HYPERLINK("https://sbirkapp.gov.cz/detail/SPPA6OWP3KP5HSBW", "https://sbirkapp.gov.cz/detail/SPPA6OWP3KP5HSBW")</f>
        <v>0</v>
      </c>
      <c r="V15" t="s">
        <v>117</v>
      </c>
      <c r="W15">
        <v>3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118</v>
      </c>
      <c r="F16" t="s">
        <v>119</v>
      </c>
      <c r="G16" t="s">
        <v>120</v>
      </c>
      <c r="H16" s="1">
        <v>41717</v>
      </c>
      <c r="I16" s="1">
        <v>44903.33536875484</v>
      </c>
      <c r="J16" t="s">
        <v>121</v>
      </c>
      <c r="K16" t="s">
        <v>122</v>
      </c>
      <c r="L16" s="1">
        <v>41723</v>
      </c>
      <c r="S16" t="b">
        <v>1</v>
      </c>
      <c r="U16" s="2">
        <f>HYPERLINK("https://sbirkapp.gov.cz/detail/SPPZ77HVB2ELSDEE", "https://sbirkapp.gov.cz/detail/SPPZ77HVB2ELSDEE")</f>
        <v>0</v>
      </c>
      <c r="V16" t="s">
        <v>123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124</v>
      </c>
      <c r="F17" t="s">
        <v>28</v>
      </c>
      <c r="G17" t="s">
        <v>125</v>
      </c>
      <c r="H17" s="1">
        <v>38770</v>
      </c>
      <c r="I17" s="1">
        <v>44881.57078989886</v>
      </c>
      <c r="J17" t="s">
        <v>126</v>
      </c>
      <c r="K17" t="s">
        <v>122</v>
      </c>
      <c r="L17" s="1">
        <v>38770</v>
      </c>
      <c r="M17" t="s">
        <v>127</v>
      </c>
      <c r="N17" t="s">
        <v>128</v>
      </c>
      <c r="O17" t="s">
        <v>129</v>
      </c>
      <c r="S17" t="b">
        <v>1</v>
      </c>
      <c r="U17" s="2">
        <f>HYPERLINK("https://sbirkapp.gov.cz/detail/SPPA65Q25OKZL5R4", "https://sbirkapp.gov.cz/detail/SPPA65Q25OKZL5R4")</f>
        <v>0</v>
      </c>
      <c r="V17" t="s">
        <v>130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131</v>
      </c>
      <c r="F18" t="s">
        <v>28</v>
      </c>
      <c r="G18" t="s">
        <v>132</v>
      </c>
      <c r="H18" s="1">
        <v>35034</v>
      </c>
      <c r="I18" s="1">
        <v>44881.54098999219</v>
      </c>
      <c r="J18" t="s">
        <v>133</v>
      </c>
      <c r="K18" t="s">
        <v>122</v>
      </c>
      <c r="L18" s="1">
        <v>35109</v>
      </c>
      <c r="M18" t="s">
        <v>127</v>
      </c>
      <c r="N18" t="s">
        <v>128</v>
      </c>
      <c r="Q18" t="s">
        <v>134</v>
      </c>
      <c r="S18" t="b">
        <v>1</v>
      </c>
      <c r="U18" s="2">
        <f>HYPERLINK("https://sbirkapp.gov.cz/detail/SPPYG3AYPO3MUN6A", "https://sbirkapp.gov.cz/detail/SPPYG3AYPO3MUN6A")</f>
        <v>0</v>
      </c>
      <c r="V18" t="s">
        <v>135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136</v>
      </c>
      <c r="F19" t="s">
        <v>137</v>
      </c>
      <c r="G19" t="s">
        <v>138</v>
      </c>
      <c r="H19" t="s">
        <v>138</v>
      </c>
      <c r="I19" t="s">
        <v>138</v>
      </c>
      <c r="J19" t="s">
        <v>138</v>
      </c>
      <c r="K19" t="s">
        <v>138</v>
      </c>
      <c r="L19" t="s">
        <v>138</v>
      </c>
      <c r="M19" t="s">
        <v>138</v>
      </c>
      <c r="N19" t="s">
        <v>138</v>
      </c>
      <c r="O19" t="s">
        <v>138</v>
      </c>
      <c r="P19" t="s">
        <v>138</v>
      </c>
      <c r="Q19" t="s">
        <v>138</v>
      </c>
      <c r="R19" t="s">
        <v>138</v>
      </c>
      <c r="S19" t="s">
        <v>138</v>
      </c>
      <c r="T19" t="s">
        <v>138</v>
      </c>
      <c r="U19" t="s">
        <v>138</v>
      </c>
      <c r="V19" t="s">
        <v>139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140</v>
      </c>
      <c r="F20" t="s">
        <v>137</v>
      </c>
      <c r="G20" t="s">
        <v>138</v>
      </c>
      <c r="H20" t="s">
        <v>138</v>
      </c>
      <c r="I20" t="s">
        <v>138</v>
      </c>
      <c r="J20" t="s">
        <v>138</v>
      </c>
      <c r="K20" t="s">
        <v>138</v>
      </c>
      <c r="L20" t="s">
        <v>138</v>
      </c>
      <c r="M20" t="s">
        <v>138</v>
      </c>
      <c r="N20" t="s">
        <v>138</v>
      </c>
      <c r="O20" t="s">
        <v>138</v>
      </c>
      <c r="P20" t="s">
        <v>138</v>
      </c>
      <c r="Q20" t="s">
        <v>138</v>
      </c>
      <c r="R20" t="s">
        <v>138</v>
      </c>
      <c r="S20" t="s">
        <v>138</v>
      </c>
      <c r="T20" t="s">
        <v>138</v>
      </c>
      <c r="U20" t="s">
        <v>138</v>
      </c>
      <c r="V20" t="s">
        <v>141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142</v>
      </c>
      <c r="F21" t="s">
        <v>28</v>
      </c>
      <c r="G21" t="s">
        <v>143</v>
      </c>
      <c r="H21" s="1">
        <v>39701</v>
      </c>
      <c r="I21" s="1">
        <v>44881.45039778179</v>
      </c>
      <c r="J21" t="s">
        <v>144</v>
      </c>
      <c r="K21" t="s">
        <v>122</v>
      </c>
      <c r="L21" s="1">
        <v>39702</v>
      </c>
      <c r="M21" t="s">
        <v>145</v>
      </c>
      <c r="N21" t="s">
        <v>146</v>
      </c>
      <c r="R21" t="s">
        <v>147</v>
      </c>
      <c r="S21" t="b">
        <v>0</v>
      </c>
      <c r="T21" s="1">
        <v>45049</v>
      </c>
      <c r="U21" s="2">
        <f>HYPERLINK("https://sbirkapp.gov.cz/detail/SPPMFBXFMQ5YEYNY", "https://sbirkapp.gov.cz/detail/SPPMFBXFMQ5YEYNY")</f>
        <v>0</v>
      </c>
      <c r="V21" t="s">
        <v>148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149</v>
      </c>
      <c r="F22" t="s">
        <v>28</v>
      </c>
      <c r="G22" t="s">
        <v>150</v>
      </c>
      <c r="H22" s="1">
        <v>39701</v>
      </c>
      <c r="I22" s="1">
        <v>44881.44282616374</v>
      </c>
      <c r="J22" t="s">
        <v>144</v>
      </c>
      <c r="K22" t="s">
        <v>122</v>
      </c>
      <c r="L22" s="1">
        <v>39702</v>
      </c>
      <c r="M22" t="s">
        <v>151</v>
      </c>
      <c r="N22" t="s">
        <v>152</v>
      </c>
      <c r="R22" t="s">
        <v>153</v>
      </c>
      <c r="S22" t="b">
        <v>0</v>
      </c>
      <c r="T22" s="1">
        <v>45049</v>
      </c>
      <c r="U22" s="2">
        <f>HYPERLINK("https://sbirkapp.gov.cz/detail/SPP7OOVBFOIJKLSS", "https://sbirkapp.gov.cz/detail/SPP7OOVBFOIJKLSS")</f>
        <v>0</v>
      </c>
      <c r="V22" t="s">
        <v>154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155</v>
      </c>
      <c r="F23" t="s">
        <v>28</v>
      </c>
      <c r="G23" t="s">
        <v>156</v>
      </c>
      <c r="H23" s="1">
        <v>40352</v>
      </c>
      <c r="I23" s="1">
        <v>44881.43845136522</v>
      </c>
      <c r="J23" t="s">
        <v>157</v>
      </c>
      <c r="K23" t="s">
        <v>122</v>
      </c>
      <c r="L23" s="1">
        <v>40357</v>
      </c>
      <c r="M23" t="s">
        <v>39</v>
      </c>
      <c r="N23" t="s">
        <v>158</v>
      </c>
      <c r="R23" t="s">
        <v>159</v>
      </c>
      <c r="S23" t="b">
        <v>0</v>
      </c>
      <c r="T23" s="1">
        <v>45292</v>
      </c>
      <c r="U23" s="2">
        <f>HYPERLINK("https://sbirkapp.gov.cz/detail/SPPB7YDSJ3HPVX2E", "https://sbirkapp.gov.cz/detail/SPPB7YDSJ3HPVX2E")</f>
        <v>0</v>
      </c>
      <c r="V23" t="s">
        <v>160</v>
      </c>
      <c r="W23">
        <v>2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118</v>
      </c>
      <c r="F24" t="s">
        <v>28</v>
      </c>
      <c r="G24" t="s">
        <v>161</v>
      </c>
      <c r="H24" s="1">
        <v>41668</v>
      </c>
      <c r="I24" s="1">
        <v>44881.41992698923</v>
      </c>
      <c r="J24" t="s">
        <v>162</v>
      </c>
      <c r="K24" t="s">
        <v>122</v>
      </c>
      <c r="L24" s="1">
        <v>41670</v>
      </c>
      <c r="M24" t="s">
        <v>163</v>
      </c>
      <c r="N24" t="s">
        <v>164</v>
      </c>
      <c r="S24" t="b">
        <v>1</v>
      </c>
      <c r="U24" s="2">
        <f>HYPERLINK("https://sbirkapp.gov.cz/detail/SPPPHGVRJWCM743A", "https://sbirkapp.gov.cz/detail/SPPPHGVRJWCM743A")</f>
        <v>0</v>
      </c>
      <c r="V24" t="s">
        <v>165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166</v>
      </c>
      <c r="F25" t="s">
        <v>28</v>
      </c>
      <c r="G25" t="s">
        <v>167</v>
      </c>
      <c r="H25" s="1">
        <v>41801</v>
      </c>
      <c r="I25" s="1">
        <v>44881.40443832005</v>
      </c>
      <c r="J25" t="s">
        <v>168</v>
      </c>
      <c r="K25" t="s">
        <v>122</v>
      </c>
      <c r="L25" s="1">
        <v>41829</v>
      </c>
      <c r="M25" t="s">
        <v>101</v>
      </c>
      <c r="N25" t="s">
        <v>102</v>
      </c>
      <c r="R25" t="s">
        <v>169</v>
      </c>
      <c r="S25" t="b">
        <v>0</v>
      </c>
      <c r="T25" s="1">
        <v>45049</v>
      </c>
      <c r="U25" s="2">
        <f>HYPERLINK("https://sbirkapp.gov.cz/detail/SPPXC7DJBXI7WXUA", "https://sbirkapp.gov.cz/detail/SPPXC7DJBXI7WXUA")</f>
        <v>0</v>
      </c>
      <c r="V25" t="s">
        <v>170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171</v>
      </c>
      <c r="F26" t="s">
        <v>28</v>
      </c>
      <c r="G26" t="s">
        <v>172</v>
      </c>
      <c r="H26" s="1">
        <v>41801</v>
      </c>
      <c r="I26" s="1">
        <v>44881.39966584655</v>
      </c>
      <c r="J26" t="s">
        <v>173</v>
      </c>
      <c r="K26" t="s">
        <v>122</v>
      </c>
      <c r="L26" s="1">
        <v>41829</v>
      </c>
      <c r="M26" t="s">
        <v>174</v>
      </c>
      <c r="N26" t="s">
        <v>175</v>
      </c>
      <c r="S26" t="b">
        <v>1</v>
      </c>
      <c r="U26" s="2">
        <f>HYPERLINK("https://sbirkapp.gov.cz/detail/SPPBPMCFAE3V4STW", "https://sbirkapp.gov.cz/detail/SPPBPMCFAE3V4STW")</f>
        <v>0</v>
      </c>
      <c r="V26" t="s">
        <v>176</v>
      </c>
      <c r="W26">
        <v>3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177</v>
      </c>
      <c r="F27" t="s">
        <v>28</v>
      </c>
      <c r="G27" t="s">
        <v>178</v>
      </c>
      <c r="H27" s="1">
        <v>42452</v>
      </c>
      <c r="I27" s="1">
        <v>44881.37019689297</v>
      </c>
      <c r="J27" t="s">
        <v>179</v>
      </c>
      <c r="K27" t="s">
        <v>122</v>
      </c>
      <c r="L27" s="1">
        <v>42458</v>
      </c>
      <c r="M27" t="s">
        <v>52</v>
      </c>
      <c r="N27" t="s">
        <v>53</v>
      </c>
      <c r="R27" t="s">
        <v>180</v>
      </c>
      <c r="S27" t="b">
        <v>0</v>
      </c>
      <c r="T27" s="1">
        <v>45419</v>
      </c>
      <c r="U27" s="2">
        <f>HYPERLINK("https://sbirkapp.gov.cz/detail/SPPW2GBOT3254UG4", "https://sbirkapp.gov.cz/detail/SPPW2GBOT3254UG4")</f>
        <v>0</v>
      </c>
      <c r="V27" t="s">
        <v>181</v>
      </c>
      <c r="W27">
        <v>2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182</v>
      </c>
      <c r="F28" t="s">
        <v>28</v>
      </c>
      <c r="G28" t="s">
        <v>183</v>
      </c>
      <c r="H28" s="1">
        <v>42907</v>
      </c>
      <c r="I28" s="1">
        <v>44881.35659694229</v>
      </c>
      <c r="J28" t="s">
        <v>184</v>
      </c>
      <c r="K28" t="s">
        <v>122</v>
      </c>
      <c r="L28" s="1">
        <v>42919</v>
      </c>
      <c r="M28" t="s">
        <v>185</v>
      </c>
      <c r="N28" t="s">
        <v>186</v>
      </c>
      <c r="S28" t="b">
        <v>1</v>
      </c>
      <c r="U28" s="2">
        <f>HYPERLINK("https://sbirkapp.gov.cz/detail/SPPFBERXZV2X4AL2", "https://sbirkapp.gov.cz/detail/SPPFBERXZV2X4AL2")</f>
        <v>0</v>
      </c>
      <c r="V28" t="s">
        <v>187</v>
      </c>
      <c r="W28">
        <v>2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188</v>
      </c>
      <c r="F29" t="s">
        <v>28</v>
      </c>
      <c r="G29" t="s">
        <v>189</v>
      </c>
      <c r="H29" s="1">
        <v>43446</v>
      </c>
      <c r="I29" s="1">
        <v>44881.35084002455</v>
      </c>
      <c r="J29" t="s">
        <v>190</v>
      </c>
      <c r="K29" t="s">
        <v>122</v>
      </c>
      <c r="L29" s="1">
        <v>43454</v>
      </c>
      <c r="M29" t="s">
        <v>191</v>
      </c>
      <c r="N29" t="s">
        <v>192</v>
      </c>
      <c r="S29" t="b">
        <v>1</v>
      </c>
      <c r="U29" s="2">
        <f>HYPERLINK("https://sbirkapp.gov.cz/detail/SPPACEPWPDHGWADK", "https://sbirkapp.gov.cz/detail/SPPACEPWPDHGWADK")</f>
        <v>0</v>
      </c>
      <c r="V29" t="s">
        <v>193</v>
      </c>
      <c r="W29">
        <v>2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194</v>
      </c>
      <c r="F30" t="s">
        <v>28</v>
      </c>
      <c r="G30" t="s">
        <v>195</v>
      </c>
      <c r="H30" s="1">
        <v>43733</v>
      </c>
      <c r="I30" s="1">
        <v>44881.34717325124</v>
      </c>
      <c r="J30" t="s">
        <v>196</v>
      </c>
      <c r="K30" t="s">
        <v>122</v>
      </c>
      <c r="L30" s="1">
        <v>43739</v>
      </c>
      <c r="M30" t="s">
        <v>197</v>
      </c>
      <c r="N30" t="s">
        <v>198</v>
      </c>
      <c r="S30" t="b">
        <v>1</v>
      </c>
      <c r="U30" s="2">
        <f>HYPERLINK("https://sbirkapp.gov.cz/detail/SPPLU4ANNTMAEEG4", "https://sbirkapp.gov.cz/detail/SPPLU4ANNTMAEEG4")</f>
        <v>0</v>
      </c>
      <c r="V30" t="s">
        <v>199</v>
      </c>
      <c r="W30">
        <v>3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200</v>
      </c>
      <c r="F31" t="s">
        <v>28</v>
      </c>
      <c r="G31" t="s">
        <v>201</v>
      </c>
      <c r="H31" s="1">
        <v>43859</v>
      </c>
      <c r="I31" s="1">
        <v>44881.34089383362</v>
      </c>
      <c r="J31" t="s">
        <v>202</v>
      </c>
      <c r="K31" t="s">
        <v>122</v>
      </c>
      <c r="L31" s="1">
        <v>43864</v>
      </c>
      <c r="M31" t="s">
        <v>77</v>
      </c>
      <c r="N31" t="s">
        <v>78</v>
      </c>
      <c r="O31" t="s">
        <v>96</v>
      </c>
      <c r="R31" t="s">
        <v>203</v>
      </c>
      <c r="S31" t="b">
        <v>0</v>
      </c>
      <c r="T31" s="1">
        <v>45292</v>
      </c>
      <c r="U31" s="2">
        <f>HYPERLINK("https://sbirkapp.gov.cz/detail/SPPUSDV5XFFBG6Y6", "https://sbirkapp.gov.cz/detail/SPPUSDV5XFFBG6Y6")</f>
        <v>0</v>
      </c>
      <c r="V31" t="s">
        <v>204</v>
      </c>
      <c r="W31">
        <v>3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205</v>
      </c>
      <c r="F32" t="s">
        <v>28</v>
      </c>
      <c r="G32" t="s">
        <v>206</v>
      </c>
      <c r="H32" s="1">
        <v>43999</v>
      </c>
      <c r="I32" s="1">
        <v>44881.33774756109</v>
      </c>
      <c r="J32" t="s">
        <v>207</v>
      </c>
      <c r="K32" t="s">
        <v>122</v>
      </c>
      <c r="L32" s="1">
        <v>44006</v>
      </c>
      <c r="M32" t="s">
        <v>59</v>
      </c>
      <c r="N32" t="s">
        <v>60</v>
      </c>
      <c r="O32" t="s">
        <v>96</v>
      </c>
      <c r="R32" t="s">
        <v>208</v>
      </c>
      <c r="S32" t="b">
        <v>0</v>
      </c>
      <c r="T32" s="1">
        <v>45292</v>
      </c>
      <c r="U32" s="2">
        <f>HYPERLINK("https://sbirkapp.gov.cz/detail/SPPP4EPWCF2LRSPO", "https://sbirkapp.gov.cz/detail/SPPP4EPWCF2LRSPO")</f>
        <v>0</v>
      </c>
      <c r="V32" t="s">
        <v>209</v>
      </c>
      <c r="W32">
        <v>3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210</v>
      </c>
      <c r="F33" t="s">
        <v>28</v>
      </c>
      <c r="G33" t="s">
        <v>211</v>
      </c>
      <c r="H33" s="1">
        <v>44363</v>
      </c>
      <c r="I33" s="1">
        <v>44881.33343913635</v>
      </c>
      <c r="J33" t="s">
        <v>212</v>
      </c>
      <c r="K33" t="s">
        <v>122</v>
      </c>
      <c r="L33" s="1">
        <v>44377</v>
      </c>
      <c r="M33" t="s">
        <v>71</v>
      </c>
      <c r="N33" t="s">
        <v>72</v>
      </c>
      <c r="O33" t="s">
        <v>96</v>
      </c>
      <c r="R33" t="s">
        <v>213</v>
      </c>
      <c r="S33" t="b">
        <v>0</v>
      </c>
      <c r="T33" s="1">
        <v>45292</v>
      </c>
      <c r="U33" s="2">
        <f>HYPERLINK("https://sbirkapp.gov.cz/detail/SPPM35IQR3PU76JS", "https://sbirkapp.gov.cz/detail/SPPM35IQR3PU76JS")</f>
        <v>0</v>
      </c>
      <c r="V33" t="s">
        <v>214</v>
      </c>
      <c r="W33">
        <v>3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215</v>
      </c>
      <c r="F34" t="s">
        <v>28</v>
      </c>
      <c r="G34" t="s">
        <v>216</v>
      </c>
      <c r="H34" s="1">
        <v>43362</v>
      </c>
      <c r="I34" s="1">
        <v>44881.32924767357</v>
      </c>
      <c r="J34" t="s">
        <v>217</v>
      </c>
      <c r="K34" t="s">
        <v>122</v>
      </c>
      <c r="L34" s="1">
        <v>43367</v>
      </c>
      <c r="M34" t="s">
        <v>218</v>
      </c>
      <c r="N34" t="s">
        <v>219</v>
      </c>
      <c r="Q34" t="s">
        <v>220</v>
      </c>
      <c r="R34" t="s">
        <v>221</v>
      </c>
      <c r="S34" t="b">
        <v>0</v>
      </c>
      <c r="T34" s="1">
        <v>45049</v>
      </c>
      <c r="U34" s="2">
        <f>HYPERLINK("https://sbirkapp.gov.cz/detail/SPPBZOTGR6OSJTX2", "https://sbirkapp.gov.cz/detail/SPPBZOTGR6OSJTX2")</f>
        <v>0</v>
      </c>
      <c r="V34" t="s">
        <v>222</v>
      </c>
      <c r="W34">
        <v>2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223</v>
      </c>
      <c r="F35" t="s">
        <v>28</v>
      </c>
      <c r="G35" t="s">
        <v>224</v>
      </c>
      <c r="H35" s="1">
        <v>44538</v>
      </c>
      <c r="I35" s="1">
        <v>44881.31977017473</v>
      </c>
      <c r="J35" t="s">
        <v>225</v>
      </c>
      <c r="K35" t="s">
        <v>122</v>
      </c>
      <c r="L35" s="1">
        <v>44543</v>
      </c>
      <c r="M35" t="s">
        <v>226</v>
      </c>
      <c r="N35" t="s">
        <v>227</v>
      </c>
      <c r="S35" t="b">
        <v>1</v>
      </c>
      <c r="U35" s="2">
        <f>HYPERLINK("https://sbirkapp.gov.cz/detail/SPPDCHINE4KLIA22", "https://sbirkapp.gov.cz/detail/SPPDCHINE4KLIA22")</f>
        <v>0</v>
      </c>
      <c r="V35" t="s">
        <v>228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229</v>
      </c>
      <c r="F36" t="s">
        <v>28</v>
      </c>
      <c r="G36" t="s">
        <v>230</v>
      </c>
      <c r="H36" s="1">
        <v>44587</v>
      </c>
      <c r="I36" s="1">
        <v>44600.3295594693</v>
      </c>
      <c r="J36" t="s">
        <v>231</v>
      </c>
      <c r="K36" t="s">
        <v>31</v>
      </c>
      <c r="M36" t="s">
        <v>232</v>
      </c>
      <c r="N36" t="s">
        <v>233</v>
      </c>
      <c r="O36" t="s">
        <v>234</v>
      </c>
      <c r="R36" t="s">
        <v>235</v>
      </c>
      <c r="S36" t="b">
        <v>0</v>
      </c>
      <c r="T36" s="1">
        <v>45292</v>
      </c>
      <c r="U36" s="2">
        <f>HYPERLINK("https://sbirkapp.gov.cz/detail/SPP4VMTOWLSBABFA", "https://sbirkapp.gov.cz/detail/SPP4VMTOWLSBABFA")</f>
        <v>0</v>
      </c>
      <c r="V36" t="s">
        <v>236</v>
      </c>
      <c r="W36">
        <v>1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237</v>
      </c>
      <c r="F37" t="s">
        <v>28</v>
      </c>
      <c r="G37" t="s">
        <v>238</v>
      </c>
      <c r="H37" s="1">
        <v>44538</v>
      </c>
      <c r="I37" s="1">
        <v>44600.32588191947</v>
      </c>
      <c r="J37" t="s">
        <v>225</v>
      </c>
      <c r="K37" t="s">
        <v>122</v>
      </c>
      <c r="L37" s="1">
        <v>44543</v>
      </c>
      <c r="M37" t="s">
        <v>232</v>
      </c>
      <c r="N37" t="s">
        <v>233</v>
      </c>
      <c r="Q37" t="s">
        <v>239</v>
      </c>
      <c r="R37" t="s">
        <v>235</v>
      </c>
      <c r="S37" t="b">
        <v>0</v>
      </c>
      <c r="T37" s="1">
        <v>45292</v>
      </c>
      <c r="U37" s="2">
        <f>HYPERLINK("https://sbirkapp.gov.cz/detail/SPPMGNVB3OFSWA7O", "https://sbirkapp.gov.cz/detail/SPPMGNVB3OFSWA7O")</f>
        <v>0</v>
      </c>
      <c r="V37" t="s">
        <v>240</v>
      </c>
      <c r="W3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2026-09-21T23:54:08Z</dcterms:created>
  <dcterms:modified xsi:type="dcterms:W3CDTF">2026-09-21T23:54:08Z</dcterms:modified>
</cp:coreProperties>
</file>