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<sst xmlns="http://schemas.openxmlformats.org/spreadsheetml/2006/main" count="1121" uniqueCount="472">
  <si>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</si>
  <si>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</si>
  <si>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</si>
  <si>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</si>
  <si>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</si>
  <si>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</si>
  <si>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</si>
  <si>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</si>
  <si>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</si>
  <si>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</si>
  <si>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</si>
  <si>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</si>
  <si>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</si>
  <si>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</si>
  <si>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</si>
  <si>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</si>
  <si>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</si>
  <si>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</si>
  <si>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</si>
  <si>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</si>
  <si>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</si>
  <si>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</si>
  <si>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</si>
  <si>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Třinec</t>
  </si>
  <si>
    <t>00297313</t>
  </si>
  <si>
    <t>4anbqsj</t>
  </si>
  <si>
    <t>Moravskoslezský kraj</t>
  </si>
  <si>
    <t>4/2026</t>
  </si>
  <si>
    <t>Nařízení</t>
  </si>
  <si>
    <t>Nařízení statutárního města Třince o zákazu podomního a pochůzkového prodeje v energetických odvětvích</t>
  </si>
  <si>
    <t>2026-07-23</t>
  </si>
  <si>
    <t>Běžný</t>
  </si>
  <si>
    <t>regulace prodeje zboží nebo poskytování služeb v energetických odvětvích</t>
  </si>
  <si>
    <t>zákon č. 458/2000 Sb., energetický zákon - § 11p</t>
  </si>
  <si>
    <t>1738269183</t>
  </si>
  <si>
    <t>3/2026</t>
  </si>
  <si>
    <t>Obecně závazná vyhláška</t>
  </si>
  <si>
    <t>Obecně závazná vyhláška statutárního města Třince, o pravidlech pohybu psů na veřejném prostranství na území statutárního města Třince</t>
  </si>
  <si>
    <t>2026-06-30</t>
  </si>
  <si>
    <t>pohyb psů; veřejný pořádek - jiné</t>
  </si>
  <si>
    <t>zákon č. 246/1992 Sb., na ochranu zvířat proti týrání - § 24 odst. 2; zákon č. 128/2000 Sb., o obcích - § 10 písm. c) - jiné</t>
  </si>
  <si>
    <t>4/2024: Obecně závazná vyhláška statutárního města Třince , o pravidlech pohybu psů na veřejném prostranství na území statutárního města Třince</t>
  </si>
  <si>
    <t>1714457242</t>
  </si>
  <si>
    <t>2/2026</t>
  </si>
  <si>
    <t>Obecně závazná vyhláška statutárního města Třince, o nočním klidu a hlučných činnostech</t>
  </si>
  <si>
    <t>2026-06-19</t>
  </si>
  <si>
    <t>veřejný pořádek - hlučné činnosti; noční klid</t>
  </si>
  <si>
    <t>zákon č. 128/2000 Sb., o obcích - § 10 písm. a) - hlučné činnosti; zákon č. 251/2016 Sb., o některých přestupcích - § 5 odst. 7</t>
  </si>
  <si>
    <t>3/2025: Obecně závazná vyhláška statutárního města Třince, o nočním klidu a hlučných činnostech</t>
  </si>
  <si>
    <t>1712630511</t>
  </si>
  <si>
    <t>1/2026</t>
  </si>
  <si>
    <t>Obecně závazná vyhláška statutárního města Třince, kterou se nařizuje provedení speciální ochranné deratizace</t>
  </si>
  <si>
    <t>2026-03-27</t>
  </si>
  <si>
    <t>dezinsekce a deratizace</t>
  </si>
  <si>
    <t>zákon č. 258/2000 Sb., o ochraně veřejného zdraví a o změně některých souvisejících zákonů - § 96</t>
  </si>
  <si>
    <t>1663231342</t>
  </si>
  <si>
    <t>5/2025</t>
  </si>
  <si>
    <t>Obecně závazná vyhláška statutárního města Třince 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</si>
  <si>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</si>
  <si>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</si>
  <si>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</si>
  <si>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>8/2023: Obecně závazná vyhláška statutárního města Třince o místním poplatku za užívání veřejného prostranství</t>
  </si>
  <si>
    <t>1619567123</t>
  </si>
  <si>
    <t>4/2025</t>
  </si>
  <si>
    <t>Obecně závazná vyhláška statutárního města Třince o místním poplatku z pobytu</t>
  </si>
  <si>
    <t>místní poplatek z pobytu</t>
  </si>
  <si>
    <t>zákon č. 565/1990 Sb., o místních poplatcích - § 14 - z pobytu</t>
  </si>
  <si>
    <t>9/2023: Obecně závazná vyhláška statutárního města Třince o místním poplatku z pobytu</t>
  </si>
  <si>
    <t>1619528600</t>
  </si>
  <si>
    <t>3/2025</t>
  </si>
  <si>
    <t>2025-07-03</t>
  </si>
  <si>
    <t>7/2024: Obecně závazná vyhláška statutárního města Třince, o nočním klidu a hlučných činnostech</t>
  </si>
  <si>
    <t>2/2026: Obecně závazná vyhláška statutárního města Třince, o nočním klidu a hlučných činnostech; 2/2026: Obecně závazná vyhláška statutárního města Třince, o nočním klidu a hlučných činnostech</t>
  </si>
  <si>
    <t>1540589021</t>
  </si>
  <si>
    <t>2/2025</t>
  </si>
  <si>
    <t>Obecně závazná vyhláška statutárního města Třince, kterou se stanoví školské obvody základních škol a mateřských škol zřízených statutárním městem Třinec</t>
  </si>
  <si>
    <t>2025-03-14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</si>
  <si>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</si>
  <si>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</si>
  <si>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12/2019: Obecně závazná vyhláška č. 12/2019, kterou se stanoví školské obvody základních škol a mateřských škol zřízených statutárním městem Třincem</t>
  </si>
  <si>
    <t>1486304219</t>
  </si>
  <si>
    <t>1/2025</t>
  </si>
  <si>
    <t>2025-03-13</t>
  </si>
  <si>
    <t>1485946081</t>
  </si>
  <si>
    <t>11/2024</t>
  </si>
  <si>
    <t>Nařízení statutárního města Třince, kterým se vydává tržní řád</t>
  </si>
  <si>
    <t>2024-12-06</t>
  </si>
  <si>
    <t>regulace prodeje zboží a nabízení služeb - tržní řád</t>
  </si>
  <si>
    <t xml:space="preserve">zákon č. 455/1991 Sb., živnostenský zákon - § 18 odst. 1 </t>
  </si>
  <si>
    <t>2/2022: Tržní řád</t>
  </si>
  <si>
    <t>1442472006</t>
  </si>
  <si>
    <t>10/2024</t>
  </si>
  <si>
    <t>Nařízení statutárního města Třince, kterým se ruší Nařízení statutárního města Třince, kterým se stanovují maximální ceny jízdného v městské autobusové dopravě pro zónu 60 v rámci Integrovaného dopravního systému Moravskoslezského kraje ODIS na území statutárního města Třince</t>
  </si>
  <si>
    <t>2024-12-15</t>
  </si>
  <si>
    <t>zrušovací</t>
  </si>
  <si>
    <t>ústavní zákon č. 1/1993 Sb., Ústava České republiky - čl. 79 odst. 3 - zrušovací nařízení</t>
  </si>
  <si>
    <t>5/2023: Nařízení statutárního města Třince, kterým se stanovují maximální ceny jízdného v městské autobusové dopravě pro zónu 60 v rámci Integrovaného dopravního systému Moravskoslezského kraje ODIS na území statutárního města Třince</t>
  </si>
  <si>
    <t>1441908530</t>
  </si>
  <si>
    <t>9/2024</t>
  </si>
  <si>
    <t>Obecně závazná vyhláška statutárního města Třince,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</si>
  <si>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</si>
  <si>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</si>
  <si>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</si>
  <si>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4/2018: Obecně závazná vyhláška č. 4/2018 o stanovení koeficientů pro výpočet daně z nemovitostí ve statutárním městě Třinec</t>
  </si>
  <si>
    <t>1414144138</t>
  </si>
  <si>
    <t>8/2024</t>
  </si>
  <si>
    <t>Obecně závazná vyhláška statutárního města Třince, o zákazu bivakování a táboření na některých veřejných prostranstvích</t>
  </si>
  <si>
    <t>2024-07-05</t>
  </si>
  <si>
    <t>veřejný pořádek - jiné</t>
  </si>
  <si>
    <t>zákon č. 128/2000 Sb., o obcích - § 10 písm. a) - jiné</t>
  </si>
  <si>
    <t>1375086756</t>
  </si>
  <si>
    <t>7/2024</t>
  </si>
  <si>
    <t>noční klid; veřejný pořádek - hlučné činnosti</t>
  </si>
  <si>
    <t>zákon č. 251/2016 Sb., o některých přestupcích - § 5 odst. 7; zákon č. 128/2000 Sb., o obcích - § 10 písm. a) - hlučné činnosti</t>
  </si>
  <si>
    <t>1/2024: Obecně závazná vyhláška statutárního města Třince, o nočním klidu a hlučných činnostech</t>
  </si>
  <si>
    <t>1375080712</t>
  </si>
  <si>
    <t>6/2024</t>
  </si>
  <si>
    <t>Obecně závazná vyhláška statutárního města Třince, kterou se zrušuje obecně závazná vyhláška č. 06/2014, o pravidlech výpelu plakátů, ze dne 09.12.2014</t>
  </si>
  <si>
    <t>2024-05-18</t>
  </si>
  <si>
    <t>ústavní zákon č. 1/1993 Sb., Ústava České republiky - čl. 104 odst. 3 - zrušovací OZV</t>
  </si>
  <si>
    <t>6/2014: Obecně závazná vyhláška č. 6/2014 o pravidlech výlepů plakátů</t>
  </si>
  <si>
    <t>1353949510</t>
  </si>
  <si>
    <t>5/2024</t>
  </si>
  <si>
    <t>VÝMAZ</t>
  </si>
  <si>
    <t>-</t>
  </si>
  <si>
    <t>1350184595</t>
  </si>
  <si>
    <t>4/2024</t>
  </si>
  <si>
    <t>Obecně závazná vyhláška statutárního města Třince , o pravidlech pohybu psů na veřejném prostranství na území statutárního města Třince</t>
  </si>
  <si>
    <t>2024-05-09</t>
  </si>
  <si>
    <t>veřejný pořádek - chov a pohyb zvířat</t>
  </si>
  <si>
    <t>zákon č. 128/2000 Sb., o obcích - § 10 písm. a)  - chov a pohyb zvířat</t>
  </si>
  <si>
    <t>4/2013: Obecně závazná vyhláška č. 4/2013, o pravidlech pohybu psů na veřejném prostranství na území města Třince; 5/2015: Obecně závazná vyhláška č. OZV/05/2015, kterou se mění obecně závazná vyhláška č. 4/2013, o pravidlech pohybu psů na veřejném prostranství na území města Třince</t>
  </si>
  <si>
    <t>3/2026: Obecně závazná vyhláška statutárního města Třince, o pravidlech pohybu psů na veřejném prostranství na území statutárního města Třince; 3/2026: Obecně závazná vyhláška statutárního města Třince, o pravidlech pohybu psů na veřejném prostranství na území statutárního města Třince; 3/2026: Obecně závazná vyhláška statutárního města Třince, o pravidlech pohybu psů na veřejném prostranství na území statutárního města Třince</t>
  </si>
  <si>
    <t>1348627635</t>
  </si>
  <si>
    <t>3/2024</t>
  </si>
  <si>
    <t>Obecně závazná vyhláška statutárního města Třince o zrušení "obecně závazné vyhlášky, kterou se mění a doplňuje obecně závazná vyhláška č. 1/2021 o místním poplatku z pobytu"</t>
  </si>
  <si>
    <t>2024-04-04</t>
  </si>
  <si>
    <t>4/2022: Obecně závazná vyhláška, kterou se mění a doplňuje obecně závazná vyhláška č. 1/2021 o místním poplatku z pobytu</t>
  </si>
  <si>
    <t>1332251369</t>
  </si>
  <si>
    <t>2/2024</t>
  </si>
  <si>
    <t>2024-03-26</t>
  </si>
  <si>
    <t>1327596324</t>
  </si>
  <si>
    <t>1/2024</t>
  </si>
  <si>
    <t>2024-03-15</t>
  </si>
  <si>
    <t>3/2023: Obecně závazná vyhláška regulující noční klid a hlučné činnosti</t>
  </si>
  <si>
    <t>7/2024: Obecně závazná vyhláška statutárního města Třince, o nočním klidu a hlučných činnostech; 7/2024: Obecně závazná vyhláška statutárního města Třince, o nočním klidu a hlučných činnostech</t>
  </si>
  <si>
    <t>1322445444</t>
  </si>
  <si>
    <t>10/2023</t>
  </si>
  <si>
    <t>Obecně závazná vyhláška, kterou se ruší Obecně závazná vyhláška č. 6/2013 o zákazu kouření</t>
  </si>
  <si>
    <t>2024-01-03</t>
  </si>
  <si>
    <t>6/2013: Obecně závazná vyhláška o zákazu kouření</t>
  </si>
  <si>
    <t>1287947292</t>
  </si>
  <si>
    <t>9/2023</t>
  </si>
  <si>
    <t>2024-01-01</t>
  </si>
  <si>
    <t>1/2021: Obecně závazná vyhláška č. 1/2021 o místním poplatku z pobytu</t>
  </si>
  <si>
    <t>4/2025: Obecně závazná vyhláška statutárního města Třince o místním poplatku z pobytu; 4/2025: Obecně závazná vyhláška statutárního města Třince o místním poplatku z pobytu</t>
  </si>
  <si>
    <t>1285141706</t>
  </si>
  <si>
    <t>8/2023</t>
  </si>
  <si>
    <t>6/2022: Obecně závazná vyhláška o místním poplatku za užívání veřejného prostranství</t>
  </si>
  <si>
    <t>5/2025: Obecně závazná vyhláška statutárního města Třince o místním poplatku za užívání veřejného prostranství; 5/2025: Obecně závazná vyhláška statutárního města Třince o místním poplatku za užívání veřejného prostranství</t>
  </si>
  <si>
    <t>1285137979</t>
  </si>
  <si>
    <t>7/2023</t>
  </si>
  <si>
    <t>Obecně závazná vyhláška statutárního města Třince o místním poplatku ze psů</t>
  </si>
  <si>
    <t>místní poplatek ze psů</t>
  </si>
  <si>
    <t>zákon č. 565/1990 Sb., o místních poplatcích - § 14 - ze psů</t>
  </si>
  <si>
    <t>7/2019: Obecně závazná vyhláška č. 7/2019 o místním poplatku ze psů</t>
  </si>
  <si>
    <t>1285134969</t>
  </si>
  <si>
    <t>6/2023</t>
  </si>
  <si>
    <t>Obecně závazná vyhláška statutárního města Třince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</si>
  <si>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</si>
  <si>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</si>
  <si>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7/2022: Obecně závazná vyhláška o místním poplatku za obecní systém odpadového hospodářství</t>
  </si>
  <si>
    <t>1274846286</t>
  </si>
  <si>
    <t>5/2023</t>
  </si>
  <si>
    <t>Nařízení statutárního města Třince, kterým se stanovují maximální ceny jízdného v městské autobusové dopravě pro zónu 60 v rámci Integrovaného dopravního systému Moravskoslezského kraje ODIS na území statutárního města Třince</t>
  </si>
  <si>
    <t>2023-12-10</t>
  </si>
  <si>
    <t>regulace cen - stanovení maximálních cen, pokud nejsou stanoveny ministerstvem</t>
  </si>
  <si>
    <t>zákon č. 265/1991 Sb., o působnosti orgánů České republiky v oblasti cen - § 4a odst. 1 písm. a)</t>
  </si>
  <si>
    <t>2/2023: Nařízení statutárního města Třince, kterým se stanovují maximální ceny jízdného v městské autobusové dopravě pro zónu 60 v rámci Integrovaného dopravního systému Moravskoslezského kraje ODIS na území statutárního města Třince</t>
  </si>
  <si>
    <t>10/2024: Nařízení statutárního města Třince, kterým se ruší Nařízení statutárního města Třince, kterým se stanovují maximální ceny jízdného v městské autobusové dopravě pro zónu 60 v rámci Integrovaného dopravního systému Moravskoslezského kraje ODIS na území statutárního města Třince; 10/2024: Nařízení statutárního města Třince, kterým se ruší Nařízení statutárního města Třince, kterým se stanovují maximální ceny jízdného v městské autobusové dopravě pro zónu 60 v rámci Integrovaného dopravního systému Moravskoslezského kraje ODIS na území statutárního města Třince</t>
  </si>
  <si>
    <t>1249650672</t>
  </si>
  <si>
    <t>4/2023</t>
  </si>
  <si>
    <t>Obecně závazná vyhláška Požární řád statutárního města Třinec</t>
  </si>
  <si>
    <t>2023-10-19</t>
  </si>
  <si>
    <t>požární ochrana - požární řád</t>
  </si>
  <si>
    <t>zákon č. 133/1985 Sb., o požární ochraně - § 29 odst. 1 písm. o) bod 1</t>
  </si>
  <si>
    <t>3/2017: Obecně závazná vyhláška č. 3/2017 požární řád města Třinec</t>
  </si>
  <si>
    <t>1249642986</t>
  </si>
  <si>
    <t>3/2023</t>
  </si>
  <si>
    <t>Obecně závazná vyhláška regulující noční klid a hlučné činnosti</t>
  </si>
  <si>
    <t>2023-07-01</t>
  </si>
  <si>
    <t>veřejný pořádek - hlučné činnosti; noční klid; veřejný pořádek - podmínky pro pořádání veřejně přístupných akcí</t>
  </si>
  <si>
    <t>zákon č. 128/2000 Sb., o obcích - § 10 písm. a) - hlučné činnosti; zákon č. 251/2016 Sb., o některých přestupcích - § 5 odst. 7; zákon č. 128/2000 Sb., o obcích - § 10 písm. b) - podmínky pro pořádání veřejně přístupných akcí</t>
  </si>
  <si>
    <t>4/2021: Obecně závazná vyhláška č. 4/2021 regulující noční klid a hlučné činnosti</t>
  </si>
  <si>
    <t>1/2024: Obecně závazná vyhláška statutárního města Třince, o nočním klidu a hlučných činnostech; 1/2024: Obecně závazná vyhláška statutárního města Třince, o nočním klidu a hlučných činnostech</t>
  </si>
  <si>
    <t>1206447281</t>
  </si>
  <si>
    <t>2/2023</t>
  </si>
  <si>
    <t>2023-06-11</t>
  </si>
  <si>
    <t>4/2020: Nařízení statutárního města Třince č. 4/2020, kterým se stanovují maximální ceny jízdného v městské hromadné dopravě pro zónu 60 na území města Třince</t>
  </si>
  <si>
    <t>5/2023: Nařízení statutárního města Třince, kterým se stanovují maximální ceny jízdného v městské autobusové dopravě pro zónu 60 v rámci Integrovaného dopravního systému Moravskoslezského kraje ODIS na území statutárního města Třince; 5/2023: Nařízení statutárního města Třince, kterým se stanovují maximální ceny jízdného v městské autobusové dopravě pro zónu 60 v rámci Integrovaného dopravního systému Moravskoslezského kraje ODIS na území statutárního města Třince</t>
  </si>
  <si>
    <t>1176541078</t>
  </si>
  <si>
    <t>1/2023</t>
  </si>
  <si>
    <t>Obecně závazná vyhláška, kterou se nařizuje provedení speciální ochranné deratizace</t>
  </si>
  <si>
    <t>2023-03-18</t>
  </si>
  <si>
    <t>1153833442</t>
  </si>
  <si>
    <t>20/2004</t>
  </si>
  <si>
    <t>Obecně závazná vyhláška č. 20/2004, kterou se ruší Obecně závazná vyhláška č. 7/2000 o příspěvku na částečnou úhradu neinvestičních nákladů mateřských škol, školních družin a školních klubů</t>
  </si>
  <si>
    <t>2004-12-31</t>
  </si>
  <si>
    <t>Dle přechodného ustanovení</t>
  </si>
  <si>
    <t>1120098387</t>
  </si>
  <si>
    <t>7/2005</t>
  </si>
  <si>
    <t>Obecně zá vazná vyhláška č. 7/2005, kterou se ruší obecně závazná vyhláška č. 2/1996  "O znaku a praporu města Třince a jejich užívání"</t>
  </si>
  <si>
    <t>2005-10-22</t>
  </si>
  <si>
    <t>1120080229</t>
  </si>
  <si>
    <t>8/2022</t>
  </si>
  <si>
    <t>Obecně závažná vyhláška regulující provozování hazardních her</t>
  </si>
  <si>
    <t>2023-01-05</t>
  </si>
  <si>
    <t>hazardní hry</t>
  </si>
  <si>
    <t xml:space="preserve">zákon č. 186/2016 Sb., o hazardních hrách - § 12 </t>
  </si>
  <si>
    <t>2/2011: Obecně závazná vyhláška č. 2/2011 o stanovení veřejně přípustných míst, na kterých je provozování výherních hracích přístrojů zakázáno; 5/2011: Obecně závazná vyhláška č. 5/2011, kterou se mění obecně závazná vyhláška č. 2/2011, o stanovení veřejně přístupných míst, na kterých je provozování výherních hracích přístrojů zakázáno; 14/2013: Obecně závazná vyhláška č. 14/20136, kterou se mění obecně závazná vyhláška č. 2/2011 o stanovení veřejných míst, na kterých je provozování výherních hracích přístrojů zakázáno ve znění OZV č. 5/2011</t>
  </si>
  <si>
    <t>1119996018</t>
  </si>
  <si>
    <t>6/2006</t>
  </si>
  <si>
    <t>Obecně závazná vyhláška č. 6/2006, kterou se ruší obecně závazná vyhláška č. 1/2002 O územní energetické koncepci města Třince</t>
  </si>
  <si>
    <t>2007-01-02</t>
  </si>
  <si>
    <t>1119821107</t>
  </si>
  <si>
    <t>9/2008</t>
  </si>
  <si>
    <t>Nařízení města Třince č. 9/2008, kterým se ruší Nařízení města Třince č. 1/2007, kterým se upravuje stání silničních motorových vozidel a vymezují oblasti města s placeným stáním</t>
  </si>
  <si>
    <t>2008-06-11</t>
  </si>
  <si>
    <t>1119809611</t>
  </si>
  <si>
    <t>5/2011</t>
  </si>
  <si>
    <t>Obecně závazná vyhláška č. 5/2011, kterou se mění obecně závazná vyhláška č. 2/2011, o stanovení veřejně přístupných míst, na kterých je provozování výherních hracích přístrojů zakázáno</t>
  </si>
  <si>
    <t>2012-01-01</t>
  </si>
  <si>
    <t>2/2011: Obecně závazná vyhláška č. 2/2011 o stanovení veřejně přípustných míst, na kterých je provozování výherních hracích přístrojů zakázáno</t>
  </si>
  <si>
    <t>8/2022: Obecně závažná vyhláška regulující provozování hazardních her</t>
  </si>
  <si>
    <t>1119137421</t>
  </si>
  <si>
    <t>9/2009</t>
  </si>
  <si>
    <t>Obecně závazná vyhláška č. 9/2009, kterou se ruší "Obecně závazná vyhláška města Třince č. 3/2002 - o tvorbě a použití účelových prostředků "Fondu rozvoje bydlení města Třince"</t>
  </si>
  <si>
    <t>2010-01-02</t>
  </si>
  <si>
    <t>1118961653</t>
  </si>
  <si>
    <t>5/2009</t>
  </si>
  <si>
    <t>Obecně závazná vyhláška města Třince č. 5/2009, kterou se ruší "obecně závazná vyhláška města Třince č. 18/2004 - o místním poplatku ze vstupného</t>
  </si>
  <si>
    <t>2010-01-04</t>
  </si>
  <si>
    <t>1118951593</t>
  </si>
  <si>
    <t>2/2009</t>
  </si>
  <si>
    <t>Nařízení města Třince č. 2/2009 o záměru zadat zpracování lesních hospodářských osnov</t>
  </si>
  <si>
    <t>2009-07-10</t>
  </si>
  <si>
    <t>lesní hospodářské osnovy</t>
  </si>
  <si>
    <t>zákon č. 289/1995 Sb., lesní zákon - § 25 odst. 2</t>
  </si>
  <si>
    <t>1118950256</t>
  </si>
  <si>
    <t>2/2011</t>
  </si>
  <si>
    <t>Obecně závazná vyhláška č. 2/2011 o stanovení veřejně přípustných míst, na kterých je provozování výherních hracích přístrojů zakázáno</t>
  </si>
  <si>
    <t>2011-04-20</t>
  </si>
  <si>
    <t>5/2011: Obecně závazná vyhláška č. 5/2011, kterou se mění obecně závazná vyhláška č. 2/2011, o stanovení veřejně přístupných míst, na kterých je provozování výherních hracích přístrojů zakázáno; 5/2011: Obecně závazná vyhláška č. 5/2011, kterou se mění obecně závazná vyhláška č. 2/2011, o stanovení veřejně přístupných míst, na kterých je provozování výherních hracích přístrojů zakázáno; 14/2013: Obecně závazná vyhláška č. 14/20136, kterou se mění obecně závazná vyhláška č. 2/2011 o stanovení veřejných míst, na kterých je provozování výherních hracích přístrojů zakázáno ve znění OZV č. 5/2011</t>
  </si>
  <si>
    <t>1118532724</t>
  </si>
  <si>
    <t>3/2011</t>
  </si>
  <si>
    <t>Obecně závazná vyhláška č. 3/2011 o údržbě veřejné zeleně na území města Třince</t>
  </si>
  <si>
    <t>2011-07-12</t>
  </si>
  <si>
    <t>veřejný pořádek - údržba a ochrana veřejné zeleně</t>
  </si>
  <si>
    <t>zákon č. 128/2000 Sb., o obcích - § 10 písm. c) - údržba a ochrana veřejné zeleně</t>
  </si>
  <si>
    <t>1118532725</t>
  </si>
  <si>
    <t>2/2012</t>
  </si>
  <si>
    <t>Obecně závazná vyhláška č. 2/2012, kterou se reguluje prodej zboží uskutečňovaný v provozovnách na veřejném prostranství přes prodejní okénko</t>
  </si>
  <si>
    <t>2012-03-09</t>
  </si>
  <si>
    <t>veřejný pořádek - provozní doba hostinských zařízení</t>
  </si>
  <si>
    <t>zákon č. 128/2000 Sb., o obcích - § 10 písm. a) - provozní doba hostinských zařízení</t>
  </si>
  <si>
    <t>1118189271</t>
  </si>
  <si>
    <t>3/2012</t>
  </si>
  <si>
    <t>Obecně závazná vyhláška města Třince č. 3/2012, kterou se ruší obecně závazná vyhláška města Třince č. 11/2011 o místním poplatku za provozovaný výherní hrací přístroj, koncový interaktivní videoloterní terminál a herní místo lokálního herního systému</t>
  </si>
  <si>
    <t>1118158033</t>
  </si>
  <si>
    <t>14/2013</t>
  </si>
  <si>
    <t>Obecně závazná vyhláška č. 14/20136, kterou se mění obecně závazná vyhláška č. 2/2011 o stanovení veřejných míst, na kterých je provozování výherních hracích přístrojů zakázáno ve znění OZV č. 5/2011</t>
  </si>
  <si>
    <t>2013-11-26</t>
  </si>
  <si>
    <t>1118133182</t>
  </si>
  <si>
    <t>10/2013</t>
  </si>
  <si>
    <t>Obecně závazná vyhláška 10/2013 O městské policii</t>
  </si>
  <si>
    <t>2014-01-01</t>
  </si>
  <si>
    <t>obecní policie</t>
  </si>
  <si>
    <t xml:space="preserve">zákon č. 553/1991 Sb., o obecní policii - § 1 odst. 1 </t>
  </si>
  <si>
    <t>1118102480</t>
  </si>
  <si>
    <t>8/2013</t>
  </si>
  <si>
    <t>Naříuení města Třinceč. 8/2013, kterým se ruší Nařízení města Třince č. 5/2004, kterým se stanoví zákaz spalování některých druhů paliv pro malé spalovací zdroje</t>
  </si>
  <si>
    <t>2013-08-16</t>
  </si>
  <si>
    <t>1118047170</t>
  </si>
  <si>
    <t>5/2015</t>
  </si>
  <si>
    <t>Obecně závazná vyhláška č. OZV/05/2015, kterou se mění obecně závazná vyhláška č. 4/2013, o pravidlech pohybu psů na veřejném prostranství na území města Třince</t>
  </si>
  <si>
    <t>2015-07-14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</si>
  <si>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</si>
  <si>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</si>
  <si>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4/2013: Obecně závazná vyhláška č. 4/2013, o pravidlech pohybu psů na veřejném prostranství na území města Třince</t>
  </si>
  <si>
    <t>4/2024: Obecně závazná vyhláška statutárního města Třince , o pravidlech pohybu psů na veřejném prostranství na území statutárního města Třince; 4/2024: Obecně závazná vyhláška statutárního města Třince , o pravidlech pohybu psů na veřejném prostranství na území statutárního města Třince</t>
  </si>
  <si>
    <t>1118019859</t>
  </si>
  <si>
    <t>6/2013</t>
  </si>
  <si>
    <t>Obecně závazná vyhláška o zákazu kouření</t>
  </si>
  <si>
    <t>2013-07-11</t>
  </si>
  <si>
    <t>kouření</t>
  </si>
  <si>
    <t xml:space="preserve">zákon č. 65/2017 Sb., o ochraně zdraví před škodlivými účinky návykových látek - § 17 odst. 1 </t>
  </si>
  <si>
    <t>10/2023: Obecně závazná vyhláška, kterou se ruší Obecně závazná vyhláška č. 6/2013 o zákazu kouření</t>
  </si>
  <si>
    <t>1118019865</t>
  </si>
  <si>
    <t>4/2013</t>
  </si>
  <si>
    <t>Obecně závazná vyhláška č. 4/2013, o pravidlech pohybu psů na veřejném prostranství na území města Třince</t>
  </si>
  <si>
    <t>2013-07-06</t>
  </si>
  <si>
    <t>5/2015: Obecně závazná vyhláška č. OZV/05/2015, kterou se mění obecně závazná vyhláška č. 4/2013, o pravidlech pohybu psů na veřejném prostranství na území města Třince; 5/2015: Obecně závazná vyhláška č. OZV/05/2015, kterou se mění obecně závazná vyhláška č. 4/2013, o pravidlech pohybu psů na veřejném prostranství na území města Třince</t>
  </si>
  <si>
    <t>1117536040</t>
  </si>
  <si>
    <t>6/2014</t>
  </si>
  <si>
    <t>Obecně závazná vyhláška č. 6/2014 o pravidlech výlepů plakátů</t>
  </si>
  <si>
    <t>2015-01-01</t>
  </si>
  <si>
    <t>veřejný pořádek - plakátování</t>
  </si>
  <si>
    <t>zákon č. 128/2000 Sb., o obcích - § 10 písm. c) - plakátování</t>
  </si>
  <si>
    <t>6/2024: Obecně závazná vyhláška statutárního města Třince, kterou se zrušuje obecně závazná vyhláška č. 06/2014, o pravidlech výpelu plakátů, ze dne 09.12.2014</t>
  </si>
  <si>
    <t>1117532786</t>
  </si>
  <si>
    <t>4/2014</t>
  </si>
  <si>
    <t>Nařízení města Třince č. 4/2014, kterým se ruší nařízení města Třince č. 11/2010, kterým se vydává místní regulační řád města Třince</t>
  </si>
  <si>
    <t>2014-10-03</t>
  </si>
  <si>
    <t>1117528280</t>
  </si>
  <si>
    <t>3/2014</t>
  </si>
  <si>
    <t>Obecně závazná vyhláška č. 3/2014, kterou se zrušuje obecně závazná vyhláška města Třince č. 5/94 o dodávce a odběru studené a teplé užitkové vody a jejich rozúčtování</t>
  </si>
  <si>
    <t>2014-09-27</t>
  </si>
  <si>
    <t>1117525901</t>
  </si>
  <si>
    <t>4/2015</t>
  </si>
  <si>
    <t>Obecně závazná vyhláška č. OZV/04/2015, o zrušení "obecně závazné vyhlášky města Třince č. 9/2011, o místním poplatku za lázeňský nebo rekreační pobyt"</t>
  </si>
  <si>
    <t>2015-07-01</t>
  </si>
  <si>
    <t>1117505641</t>
  </si>
  <si>
    <t>3/2015</t>
  </si>
  <si>
    <t>Obecně závazná vyhláška č. OZV/03/2015, kterou se ruší obecně závazná vyhláška č. 5/99 " O udělování čestného občanství města Třince, čestné záštity města Třince a záštity statosty města Třince"</t>
  </si>
  <si>
    <t>2015-05-22</t>
  </si>
  <si>
    <t>1117494675</t>
  </si>
  <si>
    <t>7/2016</t>
  </si>
  <si>
    <t>Nařízení města Třince č. 7/2016, kterým se ruší nařízení města č. 2/2006, o Místním programu snižování emisí města Třince</t>
  </si>
  <si>
    <t>2016-12-16</t>
  </si>
  <si>
    <t>1117400056</t>
  </si>
  <si>
    <t>4/2016</t>
  </si>
  <si>
    <t>Obecně závazná vyhláška č. OZV/4/2016, kterou se ruší obecně závazná vyhláška č. 9/2013 k zabespečení místních záležitostí veřejného pořádku při provozování hostinských činností</t>
  </si>
  <si>
    <t>2016-07-28</t>
  </si>
  <si>
    <t>1117184497</t>
  </si>
  <si>
    <t>2/2016</t>
  </si>
  <si>
    <t>Obecně závazná vyhláška č. OZV/02/2016, o zákazu používání alkoholických nápojů na veřejném prostranství</t>
  </si>
  <si>
    <t>2016-05-07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</si>
  <si>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</si>
  <si>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</si>
  <si>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1117170876</t>
  </si>
  <si>
    <t>3/2021</t>
  </si>
  <si>
    <t>Nařízení statutárního města Třinec č. 3/2021, kterým se ruší Obecně závazná vyhláška č. 9/1991 o stavební uzávěrce pro stavbu jednotlivých a řadových garáží na samostatných pozemcích na území města Třince</t>
  </si>
  <si>
    <t>2021-07-01</t>
  </si>
  <si>
    <t>1117156491</t>
  </si>
  <si>
    <t>7/2022</t>
  </si>
  <si>
    <t>Obecně závazná vyhláška o místním poplatku za obecní systém odpadového hospodářství</t>
  </si>
  <si>
    <t>2023-01-01</t>
  </si>
  <si>
    <t>7/2021: Obecně závazná vyhláška č. 7/2021 o místním poplatku za obecní systém odpadového hospodářství</t>
  </si>
  <si>
    <t>6/2023: Obecně závazná vyhláška statutárního města Třince o místním poplatku za obecní systém odpadového hospodářství</t>
  </si>
  <si>
    <t>1117088497</t>
  </si>
  <si>
    <t>6/2022</t>
  </si>
  <si>
    <t>Obecně závazná vyhláška o místním poplatku za užívání veřejného prostranství</t>
  </si>
  <si>
    <t>8/2019: Obecně závazná vyhláška č. 8/2019 o místním poplatku za užívání veřejného prostranství</t>
  </si>
  <si>
    <t>8/2023: Obecně závazná vyhláška statutárního města Třince o místním poplatku za užívání veřejného prostranství; 8/2023: Obecně závazná vyhláška statutárního města Třince o místním poplatku za užívání veřejného prostranství</t>
  </si>
  <si>
    <t>1117080369</t>
  </si>
  <si>
    <t>5/2022</t>
  </si>
  <si>
    <t>2022-09-30</t>
  </si>
  <si>
    <t>3/2022: Nařízení statutárního města Třince, kterým se ruší nařízení statutárního města Třince, kterým se stanovují maximální ceny jízdného v městské autobusové dopravě pro zónu 60 v rámci Integrovaného dopravního systému Moravskoslezského kraje ODIS na území města Třince v případě jednotlivého jízdného</t>
  </si>
  <si>
    <t>Vyřazeno</t>
  </si>
  <si>
    <t>1075488489</t>
  </si>
  <si>
    <t>5/2017</t>
  </si>
  <si>
    <t>Nařízení města Třinec č. 05/2017, kterým se vyhlašuje záměr zadat zpracování lesních hospodářských osnov</t>
  </si>
  <si>
    <t>2017-07-15</t>
  </si>
  <si>
    <t>1049607478</t>
  </si>
  <si>
    <t>3/2017</t>
  </si>
  <si>
    <t>Obecně závazná vyhláška č. 3/2017 požární řád města Třinec</t>
  </si>
  <si>
    <t>2017-03-28</t>
  </si>
  <si>
    <t>4/2023: Obecně závazná vyhláška Požární řád statutárního města Třinec</t>
  </si>
  <si>
    <t>1049607902</t>
  </si>
  <si>
    <t>3/2018</t>
  </si>
  <si>
    <t>Obecně závazná vyhláška č. 3/2018, kterou se zrušuje obecně závazná vyhláška č. 13/2017, která stanovuje podmínky k zabezpečení požární ochrany při akcích s větším počtem účastníků</t>
  </si>
  <si>
    <t>2018-05-31</t>
  </si>
  <si>
    <t>1048625955</t>
  </si>
  <si>
    <t>4/2018</t>
  </si>
  <si>
    <t>Obecně závazná vyhláška č. 4/2018 o stanovení koeficientů pro výpočet daně z nemovitostí ve statutárním městě Třinec</t>
  </si>
  <si>
    <t>2019-01-01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</si>
  <si>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</si>
  <si>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</si>
  <si>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9/2024: Obecně závazná vyhláška statutárního města Třince, o stanovení místního koeficientu pro jednotlivé skupiny nemovitých věcí; 9/2024: Obecně závazná vyhláška statutárního města Třince, o stanovení místního koeficientu pro jednotlivé skupiny nemovitých věcí</t>
  </si>
  <si>
    <t>1048616102</t>
  </si>
  <si>
    <t>7/2019</t>
  </si>
  <si>
    <t>Obecně závazná vyhláška č. 7/2019 o místním poplatku ze psů</t>
  </si>
  <si>
    <t>2020-01-01</t>
  </si>
  <si>
    <t>7/2023: Obecně závazná vyhláška statutárního města Třince o místním poplatku ze psů</t>
  </si>
  <si>
    <t>1048588473</t>
  </si>
  <si>
    <t>9/2019</t>
  </si>
  <si>
    <t>Obecně závazná vyhláška č. 9/2019 o zrušení "obecně závazné vyhlášky města Třince č. 12/2017 o místním poplatku z ubytovací kapacity"</t>
  </si>
  <si>
    <t>1048576773</t>
  </si>
  <si>
    <t>8/2019</t>
  </si>
  <si>
    <t>Obecně závazná vyhláška č. 8/2019 o místním poplatku za užívání veřejného prostranství</t>
  </si>
  <si>
    <t>1048576955</t>
  </si>
  <si>
    <t>11/2019</t>
  </si>
  <si>
    <t>O zákazu žebrání na veřejných prostranstvích, za účelem zabezpečení místních záležitostí veřejného pořádku</t>
  </si>
  <si>
    <t>2020-01-02</t>
  </si>
  <si>
    <t>veřejný pořádek - žebrání</t>
  </si>
  <si>
    <t>zákon č. 128/2000 Sb., o obcích - § 10 písm. a) - žebrání</t>
  </si>
  <si>
    <t>1048562206</t>
  </si>
  <si>
    <t>12/2019</t>
  </si>
  <si>
    <t>Obecně závazná vyhláška č. 12/2019, kterou se stanoví školské obvody základních škol a mateřských škol zřízených statutárním městem Třincem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</si>
  <si>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</si>
  <si>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b)</t>
  </si>
  <si>
    <t>2/2025: Obecně závazná vyhláška statutárního města Třince, kterou se stanoví školské obvody základních škol a mateřských škol zřízených statutárním městem Třinec; 2/2025: Obecně závazná vyhláška statutárního města Třince, kterou se stanoví školské obvody základních škol a mateřských škol zřízených statutárním městem Třinec</t>
  </si>
  <si>
    <t>1048212425</t>
  </si>
  <si>
    <t>8/2020</t>
  </si>
  <si>
    <t>Obecně závazná vyhláška č. 8/2020, kterou se ruší "obecně závazná vyhláška č. OZV/02/2015 o stanovení podmínek užívání stanovišť vozidel taxislužby zřízených městem Třinec a vydání "Provozního řádu stanovišť vozidel taxislužby" upravujícího pravidla provozu na těchto stanovištích</t>
  </si>
  <si>
    <t>2020-12-29</t>
  </si>
  <si>
    <t>1031456575</t>
  </si>
  <si>
    <t>6/2020</t>
  </si>
  <si>
    <t>Obecně závazná vyhláška č. 6/2020, kterou se ruší "obecně závazná vyhláška č. 12/2013, o prokazování místopisu, obsluhy taxametru a právních předpisů upravujících provozování taxislužby a ochranu spotřebitele na území města Třince</t>
  </si>
  <si>
    <t>2020-07-09</t>
  </si>
  <si>
    <t>1031444902</t>
  </si>
  <si>
    <t>7/2020</t>
  </si>
  <si>
    <t>Nařízení statutárního města Třince č. 7/2020, kterým se stanovujípodmínky zimní údržby</t>
  </si>
  <si>
    <t>2020-11-05</t>
  </si>
  <si>
    <t>pozemní komunikace - odstranění závad ve schůdnosti</t>
  </si>
  <si>
    <t xml:space="preserve">zákon č. 13/1997 Sb., o pozemních komunikacích - § 27 odst. 7 </t>
  </si>
  <si>
    <t>1031444580</t>
  </si>
  <si>
    <t>4/2020</t>
  </si>
  <si>
    <t>Nařízení statutárního města Třince č. 4/2020, kterým se stanovují maximální ceny jízdného v městské hromadné dopravě pro zónu 60 na území města Třince</t>
  </si>
  <si>
    <t>2020-07-01</t>
  </si>
  <si>
    <t>1031430259</t>
  </si>
  <si>
    <t>8/2021</t>
  </si>
  <si>
    <t>Obecně závazná vyhláška č. 8/2021 o stanovení obecního systému odpadového hospodářství</t>
  </si>
  <si>
    <t>2022-01-01</t>
  </si>
  <si>
    <t>systém odpadového hospodářství</t>
  </si>
  <si>
    <t>zákon č. 541/2020 Sb., o odpadech - § 59 odst. 4</t>
  </si>
  <si>
    <t>1030944343</t>
  </si>
  <si>
    <t>7/2021</t>
  </si>
  <si>
    <t>Obecně závazná vyhláška č. 7/2021 o místním poplatku za obecní systém odpadového hospodářství</t>
  </si>
  <si>
    <t>1030940594</t>
  </si>
  <si>
    <t>5/2021</t>
  </si>
  <si>
    <t>Nařízení statutárního města Třinec č. 5/2021, kterým se vymezuje oblast města, ve které lze místní komunikace nebo jejich určené úseky užít k stání silničního motorového vozidla nebo motocyklu za sjednanou cenu</t>
  </si>
  <si>
    <t>2021-09-10</t>
  </si>
  <si>
    <t xml:space="preserve">pozemní komunikace - zpoplatnění stání a odstavení </t>
  </si>
  <si>
    <t xml:space="preserve">zákon č. 13/1997 Sb., o pozemních komunikacích - § 23 odst. 1 </t>
  </si>
  <si>
    <t>1030906262</t>
  </si>
  <si>
    <t>4/2022</t>
  </si>
  <si>
    <t>Obecně závazná vyhláška, kterou se mění a doplňuje obecně závazná vyhláška č. 1/2021 o místním poplatku z pobytu</t>
  </si>
  <si>
    <t>2022-05-10</t>
  </si>
  <si>
    <t>3/2024: Obecně závazná vyhláška statutárního města Třince o zrušení "obecně závazné vyhlášky, kterou se mění a doplňuje obecně závazná vyhláška č. 1/2021 o místním poplatku z pobytu"</t>
  </si>
  <si>
    <t>1030878224</t>
  </si>
  <si>
    <t>6/2021</t>
  </si>
  <si>
    <t>Obecně závazná vyhláška č. 6/2021 regulující provozní dobu hostinských zařízení</t>
  </si>
  <si>
    <t>1030836250</t>
  </si>
  <si>
    <t>4/2021</t>
  </si>
  <si>
    <t>Obecně závazná vyhláška č. 4/2021 regulující noční klid a hlučné činnosti</t>
  </si>
  <si>
    <t>2021-06-21</t>
  </si>
  <si>
    <t>zákon č. 128/2000 Sb., o obcích - § 10 písm. a) - hlučné činnosti; zákon č. 251/2016 Sb., o některých přestupcích - § 5 odst. 6; zákon č. 128/2000 Sb., o obcích - § 10 písm. b) - podmínky pro pořádání veřejně přístupných akcí</t>
  </si>
  <si>
    <t>3/2023: Obecně závazná vyhláška regulující noční klid a hlučné činnosti; 3/2023: Obecně závazná vyhláška regulující noční klid a hlučné činnosti; 3/2023: Obecně závazná vyhláška regulující noční klid a hlučné činnosti</t>
  </si>
  <si>
    <t>1030815025</t>
  </si>
  <si>
    <t>1/2021</t>
  </si>
  <si>
    <t>Obecně závazná vyhláška č. 1/2021 o místním poplatku z pobytu</t>
  </si>
  <si>
    <t>2021-03-18</t>
  </si>
  <si>
    <t>1030805104</t>
  </si>
  <si>
    <t>3/2022</t>
  </si>
  <si>
    <t>Nařízení statutárního města Třince, kterým se ruší nařízení statutárního města Třince, kterým se stanovují maximální ceny jízdného v městské autobusové dopravě pro zónu 60 v rámci Integrovaného dopravního systému Moravskoslezského kraje ODIS na území města Třince v případě jednotlivého jízdného</t>
  </si>
  <si>
    <t>2022-03-15</t>
  </si>
  <si>
    <t>5/2022: Statutární město Třinec; 5/2022: Statutární město Třinec</t>
  </si>
  <si>
    <t>1014184566</t>
  </si>
  <si>
    <t>7/2017</t>
  </si>
  <si>
    <t>Tržní řád</t>
  </si>
  <si>
    <t>2017-07-12</t>
  </si>
  <si>
    <t>1010762655</t>
  </si>
  <si>
    <t>2/2022</t>
  </si>
  <si>
    <t>2022-03-19</t>
  </si>
  <si>
    <t>7/2017: Tržní řád</t>
  </si>
  <si>
    <t>11/2024: Nařízení statutárního města Třince, kterým se vydává tržní řád</t>
  </si>
  <si>
    <t>1010753775</t>
  </si>
  <si>
    <t>1/2022</t>
  </si>
  <si>
    <t>Obecně závazná vyhláška č. 1/2022, kterou se nařizuje provedení speciální ochranné deratizace</t>
  </si>
  <si>
    <t>2022-03-11</t>
  </si>
  <si>
    <t>1007421097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</si>
</sst>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46223</v>
      </c>
      <c r="I2" s="1">
        <v>46225.60279407727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HYPERLINK("https://sbirkapp.gov.cz/detail/SPPRMQTSEDWHGN3I", "https://sbirkapp.gov.cz/detail/SPPRMQTSEDWHGN3I")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46182</v>
      </c>
      <c r="I3" s="1">
        <v>46188.65327769003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HYPERLINK("https://sbirkapp.gov.cz/detail/SPPHYPSTCUNJKSGY", "https://sbirkapp.gov.cz/detail/SPPHYPSTCUNJKSGY")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46182</v>
      </c>
      <c r="I4" s="1">
        <v>46184.4286268616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HYPERLINK("https://sbirkapp.gov.cz/detail/SPP3PWEDGDNNM3PS", "https://sbirkapp.gov.cz/detail/SPP3PWEDGDNNM3PS")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36</v>
      </c>
      <c r="G5" t="s">
        <v>51</v>
      </c>
      <c r="H5" s="1">
        <v>46090</v>
      </c>
      <c r="I5" s="1">
        <v>46093.51738688444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T5" s="1">
        <v>46388</v>
      </c>
      <c r="U5" s="2">
        <f>HYPERLINK("https://sbirkapp.gov.cz/detail/SPPAI7DGVBY3S2HY", "https://sbirkapp.gov.cz/detail/SPPAI7DGVBY3S2HY")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36</v>
      </c>
      <c r="G6" t="s">
        <v>57</v>
      </c>
      <c r="H6" s="1">
        <v>46000</v>
      </c>
      <c r="I6" s="1">
        <v>46002.42655985672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HYPERLINK("https://sbirkapp.gov.cz/detail/SPPLF75DBS2X4GNA", "https://sbirkapp.gov.cz/detail/SPPLF75DBS2X4GNA")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36</v>
      </c>
      <c r="G7" t="s">
        <v>64</v>
      </c>
      <c r="H7" s="1">
        <v>46000</v>
      </c>
      <c r="I7" s="1">
        <v>46002.39517645055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HYPERLINK("https://sbirkapp.gov.cz/detail/SPP72QR2OJHZHIAA", "https://sbirkapp.gov.cz/detail/SPP72QR2OJHZHIAA")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36</v>
      </c>
      <c r="G8" t="s">
        <v>44</v>
      </c>
      <c r="H8" s="1">
        <v>45825</v>
      </c>
      <c r="I8" s="1">
        <v>45826.5418977627</v>
      </c>
      <c r="J8" t="s">
        <v>70</v>
      </c>
      <c r="K8" t="s">
        <v>31</v>
      </c>
      <c r="M8" t="s">
        <v>46</v>
      </c>
      <c r="N8" t="s">
        <v>47</v>
      </c>
      <c r="P8" t="s">
        <v>71</v>
      </c>
      <c r="R8" t="s">
        <v>72</v>
      </c>
      <c r="S8" t="b">
        <v>0</v>
      </c>
      <c r="T8" s="1">
        <v>46192</v>
      </c>
      <c r="U8" s="2">
        <f>HYPERLINK("https://sbirkapp.gov.cz/detail/SPP7FQ7V5UPQHXHE", "https://sbirkapp.gov.cz/detail/SPP7FQ7V5UPQHXHE")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36</v>
      </c>
      <c r="G9" t="s">
        <v>75</v>
      </c>
      <c r="H9" s="1">
        <v>45713</v>
      </c>
      <c r="I9" s="1">
        <v>45715.35060964798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HYPERLINK("https://sbirkapp.gov.cz/detail/SPPMYX53I6IGOAOO", "https://sbirkapp.gov.cz/detail/SPPMYX53I6IGOAOO")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36</v>
      </c>
      <c r="G10" t="s">
        <v>51</v>
      </c>
      <c r="H10" s="1">
        <v>45713</v>
      </c>
      <c r="I10" s="1">
        <v>45714.56827508144</v>
      </c>
      <c r="J10" t="s">
        <v>82</v>
      </c>
      <c r="K10" t="s">
        <v>31</v>
      </c>
      <c r="M10" t="s">
        <v>53</v>
      </c>
      <c r="N10" t="s">
        <v>54</v>
      </c>
      <c r="S10" t="b">
        <v>0</v>
      </c>
      <c r="T10" s="1">
        <v>46023</v>
      </c>
      <c r="U10" s="2">
        <f>HYPERLINK("https://sbirkapp.gov.cz/detail/SPPBFIH4AYT4UU2I", "https://sbirkapp.gov.cz/detail/SPPBFIH4AYT4UU2I")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45614</v>
      </c>
      <c r="I11" s="1">
        <v>45617.55636743727</v>
      </c>
      <c r="J11" t="s">
        <v>86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HYPERLINK("https://sbirkapp.gov.cz/detail/SPPSNXKFUAXWXMGC", "https://sbirkapp.gov.cz/detail/SPPSNXKFUAXWXMGC")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45614</v>
      </c>
      <c r="I12" s="1">
        <v>45616.59582429154</v>
      </c>
      <c r="J12" t="s">
        <v>93</v>
      </c>
      <c r="K12" t="s">
        <v>31</v>
      </c>
      <c r="M12" t="s">
        <v>94</v>
      </c>
      <c r="N12" t="s">
        <v>95</v>
      </c>
      <c r="P12" t="s">
        <v>96</v>
      </c>
      <c r="S12" t="b">
        <v>1</v>
      </c>
      <c r="U12" s="2">
        <f>HYPERLINK("https://sbirkapp.gov.cz/detail/SPP2I7UAYKWNXK4I", "https://sbirkapp.gov.cz/detail/SPP2I7UAYKWNXK4I")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36</v>
      </c>
      <c r="G13" t="s">
        <v>99</v>
      </c>
      <c r="H13" s="1">
        <v>45552</v>
      </c>
      <c r="I13" s="1">
        <v>45554.346750532</v>
      </c>
      <c r="J13" t="s">
        <v>100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HYPERLINK("https://sbirkapp.gov.cz/detail/SPPICAEBSBT7V2KI", "https://sbirkapp.gov.cz/detail/SPPICAEBSBT7V2KI")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36</v>
      </c>
      <c r="G14" t="s">
        <v>106</v>
      </c>
      <c r="H14" s="1">
        <v>45461</v>
      </c>
      <c r="I14" s="1">
        <v>45463.38308962318</v>
      </c>
      <c r="J14" t="s">
        <v>107</v>
      </c>
      <c r="K14" t="s">
        <v>31</v>
      </c>
      <c r="M14" t="s">
        <v>108</v>
      </c>
      <c r="N14" t="s">
        <v>109</v>
      </c>
      <c r="S14" t="b">
        <v>1</v>
      </c>
      <c r="U14" s="2">
        <f>HYPERLINK("https://sbirkapp.gov.cz/detail/SPPYEMLBSVEO6LDA", "https://sbirkapp.gov.cz/detail/SPPYEMLBSVEO6LDA")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36</v>
      </c>
      <c r="G15" t="s">
        <v>44</v>
      </c>
      <c r="H15" s="1">
        <v>45461</v>
      </c>
      <c r="I15" s="1">
        <v>45463.37614825124</v>
      </c>
      <c r="J15" t="s">
        <v>107</v>
      </c>
      <c r="K15" t="s">
        <v>31</v>
      </c>
      <c r="M15" t="s">
        <v>112</v>
      </c>
      <c r="N15" t="s">
        <v>113</v>
      </c>
      <c r="P15" t="s">
        <v>114</v>
      </c>
      <c r="R15" t="s">
        <v>48</v>
      </c>
      <c r="S15" t="b">
        <v>0</v>
      </c>
      <c r="T15" s="1">
        <v>45841</v>
      </c>
      <c r="U15" s="2">
        <f>HYPERLINK("https://sbirkapp.gov.cz/detail/SPPIVVZEWNW2DJB2", "https://sbirkapp.gov.cz/detail/SPPIVVZEWNW2DJB2")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36</v>
      </c>
      <c r="G16" t="s">
        <v>117</v>
      </c>
      <c r="H16" s="1">
        <v>45405</v>
      </c>
      <c r="I16" s="1">
        <v>45415.54420222629</v>
      </c>
      <c r="J16" t="s">
        <v>118</v>
      </c>
      <c r="K16" t="s">
        <v>31</v>
      </c>
      <c r="M16" t="s">
        <v>94</v>
      </c>
      <c r="N16" t="s">
        <v>119</v>
      </c>
      <c r="P16" t="s">
        <v>120</v>
      </c>
      <c r="S16" t="b">
        <v>1</v>
      </c>
      <c r="U16" s="2">
        <f>HYPERLINK("https://sbirkapp.gov.cz/detail/SPPK5F4MDRAKZFK6", "https://sbirkapp.gov.cz/detail/SPPK5F4MDRAKZFK6")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123</v>
      </c>
      <c r="G17" t="s">
        <v>124</v>
      </c>
      <c r="H17" t="s">
        <v>124</v>
      </c>
      <c r="I17" t="s">
        <v>124</v>
      </c>
      <c r="J17" t="s">
        <v>124</v>
      </c>
      <c r="K17" t="s">
        <v>124</v>
      </c>
      <c r="L17" t="s">
        <v>124</v>
      </c>
      <c r="M17" t="s">
        <v>124</v>
      </c>
      <c r="N17" t="s">
        <v>124</v>
      </c>
      <c r="O17" t="s">
        <v>124</v>
      </c>
      <c r="P17" t="s">
        <v>124</v>
      </c>
      <c r="Q17" t="s">
        <v>124</v>
      </c>
      <c r="R17" t="s">
        <v>124</v>
      </c>
      <c r="S17" t="s">
        <v>124</v>
      </c>
      <c r="T17" t="s">
        <v>124</v>
      </c>
      <c r="U17" t="s">
        <v>124</v>
      </c>
      <c r="V17" t="s">
        <v>125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36</v>
      </c>
      <c r="G18" t="s">
        <v>127</v>
      </c>
      <c r="H18" s="1">
        <v>45405</v>
      </c>
      <c r="I18" s="1">
        <v>45406.4544758651</v>
      </c>
      <c r="J18" t="s">
        <v>128</v>
      </c>
      <c r="K18" t="s">
        <v>31</v>
      </c>
      <c r="M18" t="s">
        <v>129</v>
      </c>
      <c r="N18" t="s">
        <v>130</v>
      </c>
      <c r="P18" t="s">
        <v>131</v>
      </c>
      <c r="R18" t="s">
        <v>132</v>
      </c>
      <c r="S18" t="b">
        <v>0</v>
      </c>
      <c r="T18" s="1">
        <v>46203</v>
      </c>
      <c r="U18" s="2">
        <f>HYPERLINK("https://sbirkapp.gov.cz/detail/SPPMH3VQTZLGWNCU", "https://sbirkapp.gov.cz/detail/SPPMH3VQTZLGWNCU")</f>
        <v>0</v>
      </c>
      <c r="V18" t="s">
        <v>133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36</v>
      </c>
      <c r="G19" t="s">
        <v>135</v>
      </c>
      <c r="H19" s="1">
        <v>45349</v>
      </c>
      <c r="I19" s="1">
        <v>45371.4598980158</v>
      </c>
      <c r="J19" t="s">
        <v>136</v>
      </c>
      <c r="K19" t="s">
        <v>31</v>
      </c>
      <c r="M19" t="s">
        <v>94</v>
      </c>
      <c r="N19" t="s">
        <v>119</v>
      </c>
      <c r="P19" t="s">
        <v>137</v>
      </c>
      <c r="S19" t="b">
        <v>1</v>
      </c>
      <c r="U19" s="2">
        <f>HYPERLINK("https://sbirkapp.gov.cz/detail/SPPPESK6YQO22ZFK", "https://sbirkapp.gov.cz/detail/SPPPESK6YQO22ZFK")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36</v>
      </c>
      <c r="G20" t="s">
        <v>51</v>
      </c>
      <c r="H20" s="1">
        <v>45349</v>
      </c>
      <c r="I20" s="1">
        <v>45362.57269850521</v>
      </c>
      <c r="J20" t="s">
        <v>140</v>
      </c>
      <c r="K20" t="s">
        <v>31</v>
      </c>
      <c r="M20" t="s">
        <v>53</v>
      </c>
      <c r="N20" t="s">
        <v>54</v>
      </c>
      <c r="S20" t="b">
        <v>0</v>
      </c>
      <c r="T20" s="1">
        <v>45658</v>
      </c>
      <c r="U20" s="2">
        <f>HYPERLINK("https://sbirkapp.gov.cz/detail/SPPX7W2TUB7AV5OY", "https://sbirkapp.gov.cz/detail/SPPX7W2TUB7AV5OY")</f>
        <v>0</v>
      </c>
      <c r="V20" t="s">
        <v>141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36</v>
      </c>
      <c r="G21" t="s">
        <v>44</v>
      </c>
      <c r="H21" s="1">
        <v>45349</v>
      </c>
      <c r="I21" s="1">
        <v>45351.36421178858</v>
      </c>
      <c r="J21" t="s">
        <v>143</v>
      </c>
      <c r="K21" t="s">
        <v>31</v>
      </c>
      <c r="M21" t="s">
        <v>46</v>
      </c>
      <c r="N21" t="s">
        <v>47</v>
      </c>
      <c r="P21" t="s">
        <v>144</v>
      </c>
      <c r="R21" t="s">
        <v>145</v>
      </c>
      <c r="S21" t="b">
        <v>0</v>
      </c>
      <c r="T21" s="1">
        <v>45478</v>
      </c>
      <c r="U21" s="2">
        <f>HYPERLINK("https://sbirkapp.gov.cz/detail/SPPGXWW2C2QSJOC2", "https://sbirkapp.gov.cz/detail/SPPGXWW2C2QSJOC2")</f>
        <v>0</v>
      </c>
      <c r="V21" t="s">
        <v>146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36</v>
      </c>
      <c r="G22" t="s">
        <v>148</v>
      </c>
      <c r="H22" s="1">
        <v>45272</v>
      </c>
      <c r="I22" s="1">
        <v>45279.35801625322</v>
      </c>
      <c r="J22" t="s">
        <v>149</v>
      </c>
      <c r="K22" t="s">
        <v>31</v>
      </c>
      <c r="M22" t="s">
        <v>94</v>
      </c>
      <c r="N22" t="s">
        <v>119</v>
      </c>
      <c r="P22" t="s">
        <v>150</v>
      </c>
      <c r="S22" t="b">
        <v>1</v>
      </c>
      <c r="U22" s="2">
        <f>HYPERLINK("https://sbirkapp.gov.cz/detail/SPPPH6RNA3DJM7CG", "https://sbirkapp.gov.cz/detail/SPPPH6RNA3DJM7CG")</f>
        <v>0</v>
      </c>
      <c r="V22" t="s">
        <v>151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36</v>
      </c>
      <c r="G23" t="s">
        <v>64</v>
      </c>
      <c r="H23" s="1">
        <v>45272</v>
      </c>
      <c r="I23" s="1">
        <v>45273.49738149314</v>
      </c>
      <c r="J23" t="s">
        <v>153</v>
      </c>
      <c r="K23" t="s">
        <v>31</v>
      </c>
      <c r="M23" t="s">
        <v>65</v>
      </c>
      <c r="N23" t="s">
        <v>66</v>
      </c>
      <c r="P23" t="s">
        <v>154</v>
      </c>
      <c r="R23" t="s">
        <v>155</v>
      </c>
      <c r="S23" t="b">
        <v>0</v>
      </c>
      <c r="T23" s="1">
        <v>46023</v>
      </c>
      <c r="U23" s="2">
        <f>HYPERLINK("https://sbirkapp.gov.cz/detail/SPPWJST5IF2OOQ2M", "https://sbirkapp.gov.cz/detail/SPPWJST5IF2OOQ2M")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36</v>
      </c>
      <c r="G24" t="s">
        <v>57</v>
      </c>
      <c r="H24" s="1">
        <v>45272</v>
      </c>
      <c r="I24" s="1">
        <v>45273.49334431792</v>
      </c>
      <c r="J24" t="s">
        <v>153</v>
      </c>
      <c r="K24" t="s">
        <v>31</v>
      </c>
      <c r="M24" t="s">
        <v>59</v>
      </c>
      <c r="N24" t="s">
        <v>60</v>
      </c>
      <c r="P24" t="s">
        <v>158</v>
      </c>
      <c r="R24" t="s">
        <v>159</v>
      </c>
      <c r="S24" t="b">
        <v>0</v>
      </c>
      <c r="T24" s="1">
        <v>46023</v>
      </c>
      <c r="U24" s="2">
        <f>HYPERLINK("https://sbirkapp.gov.cz/detail/SPPAUPJ4PQYMOTNC", "https://sbirkapp.gov.cz/detail/SPPAUPJ4PQYMOTNC")</f>
        <v>0</v>
      </c>
      <c r="V24" t="s">
        <v>160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36</v>
      </c>
      <c r="G25" t="s">
        <v>162</v>
      </c>
      <c r="H25" s="1">
        <v>45272</v>
      </c>
      <c r="I25" s="1">
        <v>45273.4899494487</v>
      </c>
      <c r="J25" t="s">
        <v>153</v>
      </c>
      <c r="K25" t="s">
        <v>31</v>
      </c>
      <c r="M25" t="s">
        <v>163</v>
      </c>
      <c r="N25" t="s">
        <v>164</v>
      </c>
      <c r="P25" t="s">
        <v>165</v>
      </c>
      <c r="S25" t="b">
        <v>1</v>
      </c>
      <c r="U25" s="2">
        <f>HYPERLINK("https://sbirkapp.gov.cz/detail/SPPPC3P43VX5SIQE", "https://sbirkapp.gov.cz/detail/SPPPC3P43VX5SIQE")</f>
        <v>0</v>
      </c>
      <c r="V25" t="s">
        <v>166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167</v>
      </c>
      <c r="F26" t="s">
        <v>36</v>
      </c>
      <c r="G26" t="s">
        <v>168</v>
      </c>
      <c r="H26" s="1">
        <v>45223</v>
      </c>
      <c r="I26" s="1">
        <v>45251.55330160548</v>
      </c>
      <c r="J26" t="s">
        <v>153</v>
      </c>
      <c r="K26" t="s">
        <v>31</v>
      </c>
      <c r="M26" t="s">
        <v>169</v>
      </c>
      <c r="N26" t="s">
        <v>170</v>
      </c>
      <c r="P26" t="s">
        <v>171</v>
      </c>
      <c r="S26" t="b">
        <v>1</v>
      </c>
      <c r="U26" s="2">
        <f>HYPERLINK("https://sbirkapp.gov.cz/detail/SPPMSXSCUPUHILWG", "https://sbirkapp.gov.cz/detail/SPPMSXSCUPUHILWG")</f>
        <v>0</v>
      </c>
      <c r="V26" t="s">
        <v>172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173</v>
      </c>
      <c r="F27" t="s">
        <v>28</v>
      </c>
      <c r="G27" t="s">
        <v>174</v>
      </c>
      <c r="H27" s="1">
        <v>45201</v>
      </c>
      <c r="I27" s="1">
        <v>45203.58514152729</v>
      </c>
      <c r="J27" t="s">
        <v>175</v>
      </c>
      <c r="K27" t="s">
        <v>31</v>
      </c>
      <c r="M27" t="s">
        <v>176</v>
      </c>
      <c r="N27" t="s">
        <v>177</v>
      </c>
      <c r="P27" t="s">
        <v>178</v>
      </c>
      <c r="R27" t="s">
        <v>179</v>
      </c>
      <c r="S27" t="b">
        <v>0</v>
      </c>
      <c r="T27" s="1">
        <v>45641</v>
      </c>
      <c r="U27" s="2">
        <f>HYPERLINK("https://sbirkapp.gov.cz/detail/SPP6T7UEFLOXUHRC", "https://sbirkapp.gov.cz/detail/SPP6T7UEFLOXUHRC")</f>
        <v>0</v>
      </c>
      <c r="V27" t="s">
        <v>180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36</v>
      </c>
      <c r="G28" t="s">
        <v>182</v>
      </c>
      <c r="H28" s="1">
        <v>45097</v>
      </c>
      <c r="I28" s="1">
        <v>45203.57839036939</v>
      </c>
      <c r="J28" t="s">
        <v>183</v>
      </c>
      <c r="K28" t="s">
        <v>31</v>
      </c>
      <c r="M28" t="s">
        <v>184</v>
      </c>
      <c r="N28" t="s">
        <v>185</v>
      </c>
      <c r="P28" t="s">
        <v>186</v>
      </c>
      <c r="S28" t="b">
        <v>1</v>
      </c>
      <c r="U28" s="2">
        <f>HYPERLINK("https://sbirkapp.gov.cz/detail/SPPNJHRYMRP42RDU", "https://sbirkapp.gov.cz/detail/SPPNJHRYMRP42RDU")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36</v>
      </c>
      <c r="G29" t="s">
        <v>189</v>
      </c>
      <c r="H29" s="1">
        <v>45097</v>
      </c>
      <c r="I29" s="1">
        <v>45098.63346840212</v>
      </c>
      <c r="J29" t="s">
        <v>190</v>
      </c>
      <c r="K29" t="s">
        <v>31</v>
      </c>
      <c r="M29" t="s">
        <v>191</v>
      </c>
      <c r="N29" t="s">
        <v>192</v>
      </c>
      <c r="P29" t="s">
        <v>193</v>
      </c>
      <c r="R29" t="s">
        <v>194</v>
      </c>
      <c r="S29" t="b">
        <v>0</v>
      </c>
      <c r="T29" s="1">
        <v>45366</v>
      </c>
      <c r="U29" s="2">
        <f>HYPERLINK("https://sbirkapp.gov.cz/detail/SPPBIFPQ2UB62AZE", "https://sbirkapp.gov.cz/detail/SPPBIFPQ2UB62AZE")</f>
        <v>0</v>
      </c>
      <c r="V29" t="s">
        <v>195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196</v>
      </c>
      <c r="F30" t="s">
        <v>28</v>
      </c>
      <c r="G30" t="s">
        <v>174</v>
      </c>
      <c r="H30" s="1">
        <v>45033</v>
      </c>
      <c r="I30" s="1">
        <v>45034.43028803772</v>
      </c>
      <c r="J30" t="s">
        <v>197</v>
      </c>
      <c r="K30" t="s">
        <v>31</v>
      </c>
      <c r="M30" t="s">
        <v>176</v>
      </c>
      <c r="N30" t="s">
        <v>177</v>
      </c>
      <c r="P30" t="s">
        <v>198</v>
      </c>
      <c r="R30" t="s">
        <v>199</v>
      </c>
      <c r="S30" t="b">
        <v>0</v>
      </c>
      <c r="T30" s="1">
        <v>45270</v>
      </c>
      <c r="U30" s="2">
        <f>HYPERLINK("https://sbirkapp.gov.cz/detail/SPP72XWC4GIXF5DA", "https://sbirkapp.gov.cz/detail/SPP72XWC4GIXF5DA")</f>
        <v>0</v>
      </c>
      <c r="V30" t="s">
        <v>200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201</v>
      </c>
      <c r="F31" t="s">
        <v>36</v>
      </c>
      <c r="G31" t="s">
        <v>202</v>
      </c>
      <c r="H31" s="1">
        <v>44985</v>
      </c>
      <c r="I31" s="1">
        <v>44988.49749885795</v>
      </c>
      <c r="J31" t="s">
        <v>203</v>
      </c>
      <c r="K31" t="s">
        <v>31</v>
      </c>
      <c r="M31" t="s">
        <v>53</v>
      </c>
      <c r="N31" t="s">
        <v>54</v>
      </c>
      <c r="S31" t="b">
        <v>0</v>
      </c>
      <c r="T31" s="1">
        <v>45292</v>
      </c>
      <c r="U31" s="2">
        <f>HYPERLINK("https://sbirkapp.gov.cz/detail/SPPKUO7OOHTN5D7O", "https://sbirkapp.gov.cz/detail/SPPKUO7OOHTN5D7O")</f>
        <v>0</v>
      </c>
      <c r="V31" t="s">
        <v>204</v>
      </c>
      <c r="W31">
        <v>5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205</v>
      </c>
      <c r="F32" t="s">
        <v>36</v>
      </c>
      <c r="G32" t="s">
        <v>206</v>
      </c>
      <c r="H32" s="1">
        <v>38328</v>
      </c>
      <c r="I32" s="1">
        <v>44916.58773183973</v>
      </c>
      <c r="J32" t="s">
        <v>207</v>
      </c>
      <c r="K32" t="s">
        <v>208</v>
      </c>
      <c r="L32" s="1">
        <v>38330</v>
      </c>
      <c r="M32" t="s">
        <v>94</v>
      </c>
      <c r="N32" t="s">
        <v>119</v>
      </c>
      <c r="S32" t="b">
        <v>1</v>
      </c>
      <c r="U32" s="2">
        <f>HYPERLINK("https://sbirkapp.gov.cz/detail/SPPREO23BFGAU5UK", "https://sbirkapp.gov.cz/detail/SPPREO23BFGAU5UK")</f>
        <v>0</v>
      </c>
      <c r="V32" t="s">
        <v>209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36</v>
      </c>
      <c r="G33" t="s">
        <v>211</v>
      </c>
      <c r="H33" s="1">
        <v>38622</v>
      </c>
      <c r="I33" s="1">
        <v>44916.57368485647</v>
      </c>
      <c r="J33" t="s">
        <v>212</v>
      </c>
      <c r="K33" t="s">
        <v>208</v>
      </c>
      <c r="L33" s="1">
        <v>38632</v>
      </c>
      <c r="M33" t="s">
        <v>94</v>
      </c>
      <c r="N33" t="s">
        <v>119</v>
      </c>
      <c r="S33" t="b">
        <v>1</v>
      </c>
      <c r="U33" s="2">
        <f>HYPERLINK("https://sbirkapp.gov.cz/detail/SPPT4B2GR3RHGP2Y", "https://sbirkapp.gov.cz/detail/SPPT4B2GR3RHGP2Y")</f>
        <v>0</v>
      </c>
      <c r="V33" t="s">
        <v>213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214</v>
      </c>
      <c r="F34" t="s">
        <v>36</v>
      </c>
      <c r="G34" t="s">
        <v>215</v>
      </c>
      <c r="H34" s="1">
        <v>44908</v>
      </c>
      <c r="I34" s="1">
        <v>44916.52095609771</v>
      </c>
      <c r="J34" t="s">
        <v>216</v>
      </c>
      <c r="K34" t="s">
        <v>31</v>
      </c>
      <c r="M34" t="s">
        <v>217</v>
      </c>
      <c r="N34" t="s">
        <v>218</v>
      </c>
      <c r="P34" t="s">
        <v>219</v>
      </c>
      <c r="S34" t="b">
        <v>1</v>
      </c>
      <c r="U34" s="2">
        <f>HYPERLINK("https://sbirkapp.gov.cz/detail/SPP74RV3TPLCXI6K", "https://sbirkapp.gov.cz/detail/SPP74RV3TPLCXI6K")</f>
        <v>0</v>
      </c>
      <c r="V34" t="s">
        <v>220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221</v>
      </c>
      <c r="F35" t="s">
        <v>36</v>
      </c>
      <c r="G35" t="s">
        <v>222</v>
      </c>
      <c r="H35" s="1">
        <v>39063</v>
      </c>
      <c r="I35" s="1">
        <v>44916.4782866405</v>
      </c>
      <c r="J35" t="s">
        <v>223</v>
      </c>
      <c r="K35" t="s">
        <v>208</v>
      </c>
      <c r="L35" s="1">
        <v>39069</v>
      </c>
      <c r="M35" t="s">
        <v>94</v>
      </c>
      <c r="N35" t="s">
        <v>119</v>
      </c>
      <c r="S35" t="b">
        <v>1</v>
      </c>
      <c r="U35" s="2">
        <f>HYPERLINK("https://sbirkapp.gov.cz/detail/SPPBBKK3VSWDKXWA", "https://sbirkapp.gov.cz/detail/SPPBBKK3VSWDKXWA")</f>
        <v>0</v>
      </c>
      <c r="V35" t="s">
        <v>224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225</v>
      </c>
      <c r="F36" t="s">
        <v>28</v>
      </c>
      <c r="G36" t="s">
        <v>226</v>
      </c>
      <c r="H36" s="1">
        <v>39587</v>
      </c>
      <c r="I36" s="1">
        <v>44916.47513175133</v>
      </c>
      <c r="J36" t="s">
        <v>227</v>
      </c>
      <c r="K36" t="s">
        <v>208</v>
      </c>
      <c r="L36" s="1">
        <v>39595</v>
      </c>
      <c r="M36" t="s">
        <v>94</v>
      </c>
      <c r="N36" t="s">
        <v>95</v>
      </c>
      <c r="S36" t="b">
        <v>1</v>
      </c>
      <c r="U36" s="2">
        <f>HYPERLINK("https://sbirkapp.gov.cz/detail/SPPZ4VTJPWCSYXMM", "https://sbirkapp.gov.cz/detail/SPPZ4VTJPWCSYXMM")</f>
        <v>0</v>
      </c>
      <c r="V36" t="s">
        <v>228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229</v>
      </c>
      <c r="F37" t="s">
        <v>36</v>
      </c>
      <c r="G37" t="s">
        <v>230</v>
      </c>
      <c r="H37" s="1">
        <v>40890</v>
      </c>
      <c r="I37" s="1">
        <v>44915.64939783346</v>
      </c>
      <c r="J37" t="s">
        <v>231</v>
      </c>
      <c r="K37" t="s">
        <v>208</v>
      </c>
      <c r="L37" s="1">
        <v>40892</v>
      </c>
      <c r="M37" t="s">
        <v>217</v>
      </c>
      <c r="N37" t="s">
        <v>218</v>
      </c>
      <c r="O37" t="s">
        <v>232</v>
      </c>
      <c r="R37" t="s">
        <v>233</v>
      </c>
      <c r="S37" t="b">
        <v>0</v>
      </c>
      <c r="T37" s="1">
        <v>44931</v>
      </c>
      <c r="U37" s="2">
        <f>HYPERLINK("https://sbirkapp.gov.cz/detail/SPPNVGBC6LZX5JQI", "https://sbirkapp.gov.cz/detail/SPPNVGBC6LZX5JQI")</f>
        <v>0</v>
      </c>
      <c r="V37" t="s">
        <v>234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235</v>
      </c>
      <c r="F38" t="s">
        <v>36</v>
      </c>
      <c r="G38" t="s">
        <v>236</v>
      </c>
      <c r="H38" s="1">
        <v>40164</v>
      </c>
      <c r="I38" s="1">
        <v>44915.48922137419</v>
      </c>
      <c r="J38" t="s">
        <v>237</v>
      </c>
      <c r="K38" t="s">
        <v>208</v>
      </c>
      <c r="L38" s="1">
        <v>40165</v>
      </c>
      <c r="M38" t="s">
        <v>94</v>
      </c>
      <c r="N38" t="s">
        <v>119</v>
      </c>
      <c r="S38" t="b">
        <v>1</v>
      </c>
      <c r="U38" s="2">
        <f>HYPERLINK("https://sbirkapp.gov.cz/detail/SPPX76HED2DNNHZI", "https://sbirkapp.gov.cz/detail/SPPX76HED2DNNHZI")</f>
        <v>0</v>
      </c>
      <c r="V38" t="s">
        <v>238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239</v>
      </c>
      <c r="F39" t="s">
        <v>36</v>
      </c>
      <c r="G39" t="s">
        <v>240</v>
      </c>
      <c r="H39" s="1">
        <v>40164</v>
      </c>
      <c r="I39" s="1">
        <v>44915.47821105823</v>
      </c>
      <c r="J39" t="s">
        <v>241</v>
      </c>
      <c r="K39" t="s">
        <v>208</v>
      </c>
      <c r="L39" s="1">
        <v>40165</v>
      </c>
      <c r="M39" t="s">
        <v>94</v>
      </c>
      <c r="N39" t="s">
        <v>119</v>
      </c>
      <c r="S39" t="b">
        <v>1</v>
      </c>
      <c r="U39" s="2">
        <f>HYPERLINK("https://sbirkapp.gov.cz/detail/SPP5JIGP56LYOMVW", "https://sbirkapp.gov.cz/detail/SPP5JIGP56LYOMVW")</f>
        <v>0</v>
      </c>
      <c r="V39" t="s">
        <v>242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243</v>
      </c>
      <c r="F40" t="s">
        <v>28</v>
      </c>
      <c r="G40" t="s">
        <v>244</v>
      </c>
      <c r="H40" s="1">
        <v>39958</v>
      </c>
      <c r="I40" s="1">
        <v>44915.47549886524</v>
      </c>
      <c r="J40" t="s">
        <v>245</v>
      </c>
      <c r="K40" t="s">
        <v>208</v>
      </c>
      <c r="L40" s="1">
        <v>39989</v>
      </c>
      <c r="M40" t="s">
        <v>246</v>
      </c>
      <c r="N40" t="s">
        <v>247</v>
      </c>
      <c r="S40" t="b">
        <v>1</v>
      </c>
      <c r="U40" s="2">
        <f>HYPERLINK("https://sbirkapp.gov.cz/detail/SPPXX2N6R2TUKQYQ", "https://sbirkapp.gov.cz/detail/SPPXX2N6R2TUKQYQ")</f>
        <v>0</v>
      </c>
      <c r="V40" t="s">
        <v>248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249</v>
      </c>
      <c r="F41" t="s">
        <v>36</v>
      </c>
      <c r="G41" t="s">
        <v>250</v>
      </c>
      <c r="H41" s="1">
        <v>40652</v>
      </c>
      <c r="I41" s="1">
        <v>44914.68503987158</v>
      </c>
      <c r="J41" t="s">
        <v>251</v>
      </c>
      <c r="K41" t="s">
        <v>208</v>
      </c>
      <c r="L41" s="1">
        <v>40653</v>
      </c>
      <c r="M41" t="s">
        <v>217</v>
      </c>
      <c r="N41" t="s">
        <v>218</v>
      </c>
      <c r="Q41" t="s">
        <v>252</v>
      </c>
      <c r="R41" t="s">
        <v>233</v>
      </c>
      <c r="S41" t="b">
        <v>0</v>
      </c>
      <c r="T41" s="1">
        <v>44931</v>
      </c>
      <c r="U41" s="2">
        <f>HYPERLINK("https://sbirkapp.gov.cz/detail/SPP6DT4PJ345QDNS", "https://sbirkapp.gov.cz/detail/SPP6DT4PJ345QDNS")</f>
        <v>0</v>
      </c>
      <c r="V41" t="s">
        <v>253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254</v>
      </c>
      <c r="F42" t="s">
        <v>36</v>
      </c>
      <c r="G42" t="s">
        <v>255</v>
      </c>
      <c r="H42" s="1">
        <v>40715</v>
      </c>
      <c r="I42" s="1">
        <v>44914.68503091362</v>
      </c>
      <c r="J42" t="s">
        <v>256</v>
      </c>
      <c r="K42" t="s">
        <v>208</v>
      </c>
      <c r="L42" s="1">
        <v>40721</v>
      </c>
      <c r="M42" t="s">
        <v>257</v>
      </c>
      <c r="N42" t="s">
        <v>258</v>
      </c>
      <c r="S42" t="b">
        <v>1</v>
      </c>
      <c r="U42" s="2">
        <f>HYPERLINK("https://sbirkapp.gov.cz/detail/SPPFGKJV252V5JBK", "https://sbirkapp.gov.cz/detail/SPPFGKJV252V5JBK")</f>
        <v>0</v>
      </c>
      <c r="V42" t="s">
        <v>259</v>
      </c>
      <c r="W42">
        <v>3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260</v>
      </c>
      <c r="F43" t="s">
        <v>36</v>
      </c>
      <c r="G43" t="s">
        <v>261</v>
      </c>
      <c r="H43" s="1">
        <v>40960</v>
      </c>
      <c r="I43" s="1">
        <v>44914.58679662769</v>
      </c>
      <c r="J43" t="s">
        <v>262</v>
      </c>
      <c r="K43" t="s">
        <v>208</v>
      </c>
      <c r="L43" s="1">
        <v>40962</v>
      </c>
      <c r="M43" t="s">
        <v>263</v>
      </c>
      <c r="N43" t="s">
        <v>264</v>
      </c>
      <c r="S43" t="b">
        <v>1</v>
      </c>
      <c r="U43" s="2">
        <f>HYPERLINK("https://sbirkapp.gov.cz/detail/SPPNB2PR3GUBWWJC", "https://sbirkapp.gov.cz/detail/SPPNB2PR3GUBWWJC")</f>
        <v>0</v>
      </c>
      <c r="V43" t="s">
        <v>265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266</v>
      </c>
      <c r="F44" t="s">
        <v>36</v>
      </c>
      <c r="G44" t="s">
        <v>267</v>
      </c>
      <c r="H44" s="1">
        <v>40960</v>
      </c>
      <c r="I44" s="1">
        <v>44914.5729233735</v>
      </c>
      <c r="J44" t="s">
        <v>262</v>
      </c>
      <c r="K44" t="s">
        <v>208</v>
      </c>
      <c r="L44" s="1">
        <v>40962</v>
      </c>
      <c r="M44" t="s">
        <v>94</v>
      </c>
      <c r="N44" t="s">
        <v>119</v>
      </c>
      <c r="S44" t="b">
        <v>1</v>
      </c>
      <c r="U44" s="2">
        <f>HYPERLINK("https://sbirkapp.gov.cz/detail/SPPUBUOQTY56KVZU", "https://sbirkapp.gov.cz/detail/SPPUBUOQTY56KVZU")</f>
        <v>0</v>
      </c>
      <c r="V44" t="s">
        <v>268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269</v>
      </c>
      <c r="F45" t="s">
        <v>36</v>
      </c>
      <c r="G45" t="s">
        <v>270</v>
      </c>
      <c r="H45" s="1">
        <v>41583</v>
      </c>
      <c r="I45" s="1">
        <v>44914.55866861633</v>
      </c>
      <c r="J45" t="s">
        <v>271</v>
      </c>
      <c r="K45" t="s">
        <v>208</v>
      </c>
      <c r="L45" s="1">
        <v>41589</v>
      </c>
      <c r="M45" t="s">
        <v>217</v>
      </c>
      <c r="N45" t="s">
        <v>218</v>
      </c>
      <c r="O45" t="s">
        <v>232</v>
      </c>
      <c r="R45" t="s">
        <v>233</v>
      </c>
      <c r="S45" t="b">
        <v>0</v>
      </c>
      <c r="T45" s="1">
        <v>44931</v>
      </c>
      <c r="U45" s="2">
        <f>HYPERLINK("https://sbirkapp.gov.cz/detail/SPPIYWLGAJI74IS6", "https://sbirkapp.gov.cz/detail/SPPIYWLGAJI74IS6")</f>
        <v>0</v>
      </c>
      <c r="V45" t="s">
        <v>272</v>
      </c>
      <c r="W45">
        <v>2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273</v>
      </c>
      <c r="F46" t="s">
        <v>36</v>
      </c>
      <c r="G46" t="s">
        <v>274</v>
      </c>
      <c r="H46" s="1">
        <v>41618</v>
      </c>
      <c r="I46" s="1">
        <v>44914.53058004176</v>
      </c>
      <c r="J46" t="s">
        <v>275</v>
      </c>
      <c r="K46" t="s">
        <v>208</v>
      </c>
      <c r="L46" s="1">
        <v>41631</v>
      </c>
      <c r="M46" t="s">
        <v>276</v>
      </c>
      <c r="N46" t="s">
        <v>277</v>
      </c>
      <c r="S46" t="b">
        <v>1</v>
      </c>
      <c r="U46" s="2">
        <f>HYPERLINK("https://sbirkapp.gov.cz/detail/SPPRCQXC5IB7K7N6", "https://sbirkapp.gov.cz/detail/SPPRCQXC5IB7K7N6")</f>
        <v>0</v>
      </c>
      <c r="V46" t="s">
        <v>278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279</v>
      </c>
      <c r="F47" t="s">
        <v>28</v>
      </c>
      <c r="G47" t="s">
        <v>280</v>
      </c>
      <c r="H47" s="1">
        <v>41478</v>
      </c>
      <c r="I47" s="1">
        <v>44914.488793504</v>
      </c>
      <c r="J47" t="s">
        <v>281</v>
      </c>
      <c r="K47" t="s">
        <v>208</v>
      </c>
      <c r="L47" s="1">
        <v>41487</v>
      </c>
      <c r="M47" t="s">
        <v>94</v>
      </c>
      <c r="N47" t="s">
        <v>95</v>
      </c>
      <c r="S47" t="b">
        <v>1</v>
      </c>
      <c r="U47" s="2">
        <f>HYPERLINK("https://sbirkapp.gov.cz/detail/SPPWXEASYLGZW6J6", "https://sbirkapp.gov.cz/detail/SPPWXEASYLGZW6J6")</f>
        <v>0</v>
      </c>
      <c r="V47" t="s">
        <v>282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283</v>
      </c>
      <c r="F48" t="s">
        <v>36</v>
      </c>
      <c r="G48" t="s">
        <v>284</v>
      </c>
      <c r="H48" s="1">
        <v>42170</v>
      </c>
      <c r="I48" s="1">
        <v>44914.46088839748</v>
      </c>
      <c r="J48" t="s">
        <v>285</v>
      </c>
      <c r="K48" t="s">
        <v>208</v>
      </c>
      <c r="L48" s="1">
        <v>42184</v>
      </c>
      <c r="M48" t="s">
        <v>286</v>
      </c>
      <c r="N48" t="s">
        <v>287</v>
      </c>
      <c r="O48" t="s">
        <v>288</v>
      </c>
      <c r="R48" t="s">
        <v>289</v>
      </c>
      <c r="S48" t="b">
        <v>0</v>
      </c>
      <c r="T48" s="1">
        <v>45421</v>
      </c>
      <c r="U48" s="2">
        <f>HYPERLINK("https://sbirkapp.gov.cz/detail/SPPVQRHFUP42TF7S", "https://sbirkapp.gov.cz/detail/SPPVQRHFUP42TF7S")</f>
        <v>0</v>
      </c>
      <c r="V48" t="s">
        <v>290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291</v>
      </c>
      <c r="F49" t="s">
        <v>36</v>
      </c>
      <c r="G49" t="s">
        <v>292</v>
      </c>
      <c r="H49" s="1">
        <v>41443</v>
      </c>
      <c r="I49" s="1">
        <v>44914.46088033773</v>
      </c>
      <c r="J49" t="s">
        <v>293</v>
      </c>
      <c r="K49" t="s">
        <v>208</v>
      </c>
      <c r="L49" s="1">
        <v>41451</v>
      </c>
      <c r="M49" t="s">
        <v>294</v>
      </c>
      <c r="N49" t="s">
        <v>295</v>
      </c>
      <c r="R49" t="s">
        <v>296</v>
      </c>
      <c r="S49" t="b">
        <v>0</v>
      </c>
      <c r="T49" s="1">
        <v>45294</v>
      </c>
      <c r="U49" s="2">
        <f>HYPERLINK("https://sbirkapp.gov.cz/detail/SPPIJRBQ6VKTPSRK", "https://sbirkapp.gov.cz/detail/SPPIJRBQ6VKTPSRK")</f>
        <v>0</v>
      </c>
      <c r="V49" t="s">
        <v>297</v>
      </c>
      <c r="W49">
        <v>2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298</v>
      </c>
      <c r="F50" t="s">
        <v>36</v>
      </c>
      <c r="G50" t="s">
        <v>299</v>
      </c>
      <c r="H50" s="1">
        <v>41443</v>
      </c>
      <c r="I50" s="1">
        <v>44911.62112459777</v>
      </c>
      <c r="J50" t="s">
        <v>300</v>
      </c>
      <c r="K50" t="s">
        <v>208</v>
      </c>
      <c r="L50" s="1">
        <v>41446</v>
      </c>
      <c r="M50" t="s">
        <v>286</v>
      </c>
      <c r="N50" t="s">
        <v>287</v>
      </c>
      <c r="Q50" t="s">
        <v>301</v>
      </c>
      <c r="R50" t="s">
        <v>289</v>
      </c>
      <c r="S50" t="b">
        <v>0</v>
      </c>
      <c r="T50" s="1">
        <v>45421</v>
      </c>
      <c r="U50" s="2">
        <f>HYPERLINK("https://sbirkapp.gov.cz/detail/SPPYJYZ4YKW7IIJ2", "https://sbirkapp.gov.cz/detail/SPPYJYZ4YKW7IIJ2")</f>
        <v>0</v>
      </c>
      <c r="V50" t="s">
        <v>302</v>
      </c>
      <c r="W50">
        <v>2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303</v>
      </c>
      <c r="F51" t="s">
        <v>36</v>
      </c>
      <c r="G51" t="s">
        <v>304</v>
      </c>
      <c r="H51" s="1">
        <v>41982</v>
      </c>
      <c r="I51" s="1">
        <v>44911.61512274212</v>
      </c>
      <c r="J51" t="s">
        <v>305</v>
      </c>
      <c r="K51" t="s">
        <v>208</v>
      </c>
      <c r="L51" s="1">
        <v>41984</v>
      </c>
      <c r="M51" t="s">
        <v>306</v>
      </c>
      <c r="N51" t="s">
        <v>307</v>
      </c>
      <c r="R51" t="s">
        <v>308</v>
      </c>
      <c r="S51" t="b">
        <v>0</v>
      </c>
      <c r="T51" s="1">
        <v>45430</v>
      </c>
      <c r="U51" s="2">
        <f>HYPERLINK("https://sbirkapp.gov.cz/detail/SPPQDPZ56T6DBQDQ", "https://sbirkapp.gov.cz/detail/SPPQDPZ56T6DBQDQ")</f>
        <v>0</v>
      </c>
      <c r="V51" t="s">
        <v>309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310</v>
      </c>
      <c r="F52" t="s">
        <v>28</v>
      </c>
      <c r="G52" t="s">
        <v>311</v>
      </c>
      <c r="H52" s="1">
        <v>41883</v>
      </c>
      <c r="I52" s="1">
        <v>44911.60618716692</v>
      </c>
      <c r="J52" t="s">
        <v>312</v>
      </c>
      <c r="K52" t="s">
        <v>208</v>
      </c>
      <c r="L52" s="1">
        <v>41900</v>
      </c>
      <c r="M52" t="s">
        <v>94</v>
      </c>
      <c r="N52" t="s">
        <v>95</v>
      </c>
      <c r="S52" t="b">
        <v>1</v>
      </c>
      <c r="U52" s="2">
        <f>HYPERLINK("https://sbirkapp.gov.cz/detail/SPPQZ7LFIGKYTIYW", "https://sbirkapp.gov.cz/detail/SPPQZ7LFIGKYTIYW")</f>
        <v>0</v>
      </c>
      <c r="V52" t="s">
        <v>313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314</v>
      </c>
      <c r="F53" t="s">
        <v>36</v>
      </c>
      <c r="G53" t="s">
        <v>315</v>
      </c>
      <c r="H53" s="1">
        <v>41891</v>
      </c>
      <c r="I53" s="1">
        <v>44911.60093873282</v>
      </c>
      <c r="J53" t="s">
        <v>316</v>
      </c>
      <c r="K53" t="s">
        <v>208</v>
      </c>
      <c r="L53" s="1">
        <v>41894</v>
      </c>
      <c r="M53" t="s">
        <v>94</v>
      </c>
      <c r="N53" t="s">
        <v>119</v>
      </c>
      <c r="S53" t="b">
        <v>1</v>
      </c>
      <c r="U53" s="2">
        <f>HYPERLINK("https://sbirkapp.gov.cz/detail/SPPHJRVWI4Q42OS4", "https://sbirkapp.gov.cz/detail/SPPHJRVWI4Q42OS4")</f>
        <v>0</v>
      </c>
      <c r="V53" t="s">
        <v>317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318</v>
      </c>
      <c r="F54" t="s">
        <v>36</v>
      </c>
      <c r="G54" t="s">
        <v>319</v>
      </c>
      <c r="H54" s="1">
        <v>42122</v>
      </c>
      <c r="I54" s="1">
        <v>44911.57306626967</v>
      </c>
      <c r="J54" t="s">
        <v>320</v>
      </c>
      <c r="K54" t="s">
        <v>208</v>
      </c>
      <c r="L54" s="1">
        <v>42131</v>
      </c>
      <c r="M54" t="s">
        <v>94</v>
      </c>
      <c r="N54" t="s">
        <v>119</v>
      </c>
      <c r="S54" t="b">
        <v>1</v>
      </c>
      <c r="U54" s="2">
        <f>HYPERLINK("https://sbirkapp.gov.cz/detail/SPP6CISL3SGWU73K", "https://sbirkapp.gov.cz/detail/SPP6CISL3SGWU73K")</f>
        <v>0</v>
      </c>
      <c r="V54" t="s">
        <v>321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322</v>
      </c>
      <c r="F55" t="s">
        <v>36</v>
      </c>
      <c r="G55" t="s">
        <v>323</v>
      </c>
      <c r="H55" s="1">
        <v>42122</v>
      </c>
      <c r="I55" s="1">
        <v>44911.56332251837</v>
      </c>
      <c r="J55" t="s">
        <v>324</v>
      </c>
      <c r="K55" t="s">
        <v>208</v>
      </c>
      <c r="L55" s="1">
        <v>42131</v>
      </c>
      <c r="M55" t="s">
        <v>94</v>
      </c>
      <c r="N55" t="s">
        <v>119</v>
      </c>
      <c r="S55" t="b">
        <v>1</v>
      </c>
      <c r="U55" s="2">
        <f>HYPERLINK("https://sbirkapp.gov.cz/detail/SPPGVT4FPAAADZNO", "https://sbirkapp.gov.cz/detail/SPPGVT4FPAAADZNO")</f>
        <v>0</v>
      </c>
      <c r="V55" t="s">
        <v>325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326</v>
      </c>
      <c r="F56" t="s">
        <v>28</v>
      </c>
      <c r="G56" t="s">
        <v>327</v>
      </c>
      <c r="H56" s="1">
        <v>42695</v>
      </c>
      <c r="I56" s="1">
        <v>44911.5312643706</v>
      </c>
      <c r="J56" t="s">
        <v>328</v>
      </c>
      <c r="K56" t="s">
        <v>208</v>
      </c>
      <c r="L56" s="1">
        <v>42705</v>
      </c>
      <c r="M56" t="s">
        <v>94</v>
      </c>
      <c r="N56" t="s">
        <v>95</v>
      </c>
      <c r="S56" t="b">
        <v>1</v>
      </c>
      <c r="U56" s="2">
        <f>HYPERLINK("https://sbirkapp.gov.cz/detail/SPPUVAZCPRHHFX7S", "https://sbirkapp.gov.cz/detail/SPPUVAZCPRHHFX7S")</f>
        <v>0</v>
      </c>
      <c r="V56" t="s">
        <v>329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330</v>
      </c>
      <c r="F57" t="s">
        <v>36</v>
      </c>
      <c r="G57" t="s">
        <v>331</v>
      </c>
      <c r="H57" s="1">
        <v>42535</v>
      </c>
      <c r="I57" s="1">
        <v>44911.47482987007</v>
      </c>
      <c r="J57" t="s">
        <v>332</v>
      </c>
      <c r="K57" t="s">
        <v>208</v>
      </c>
      <c r="L57" s="1">
        <v>42564</v>
      </c>
      <c r="M57" t="s">
        <v>94</v>
      </c>
      <c r="N57" t="s">
        <v>119</v>
      </c>
      <c r="S57" t="b">
        <v>1</v>
      </c>
      <c r="U57" s="2">
        <f>HYPERLINK("https://sbirkapp.gov.cz/detail/SPPHC4NDCUR2PYI2", "https://sbirkapp.gov.cz/detail/SPPHC4NDCUR2PYI2")</f>
        <v>0</v>
      </c>
      <c r="V57" t="s">
        <v>333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334</v>
      </c>
      <c r="F58" t="s">
        <v>36</v>
      </c>
      <c r="G58" t="s">
        <v>335</v>
      </c>
      <c r="H58" s="1">
        <v>42479</v>
      </c>
      <c r="I58" s="1">
        <v>44911.46111823752</v>
      </c>
      <c r="J58" t="s">
        <v>336</v>
      </c>
      <c r="K58" t="s">
        <v>208</v>
      </c>
      <c r="L58" s="1">
        <v>42482</v>
      </c>
      <c r="M58" t="s">
        <v>337</v>
      </c>
      <c r="N58" t="s">
        <v>338</v>
      </c>
      <c r="S58" t="b">
        <v>1</v>
      </c>
      <c r="U58" s="2">
        <f>HYPERLINK("https://sbirkapp.gov.cz/detail/SPP6LPEYVV552IXW", "https://sbirkapp.gov.cz/detail/SPP6LPEYVV552IXW")</f>
        <v>0</v>
      </c>
      <c r="V58" t="s">
        <v>339</v>
      </c>
      <c r="W58">
        <v>2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340</v>
      </c>
      <c r="F59" t="s">
        <v>28</v>
      </c>
      <c r="G59" t="s">
        <v>341</v>
      </c>
      <c r="H59" s="1">
        <v>44354</v>
      </c>
      <c r="I59" s="1">
        <v>44911.44696747218</v>
      </c>
      <c r="J59" t="s">
        <v>342</v>
      </c>
      <c r="K59" t="s">
        <v>208</v>
      </c>
      <c r="L59" s="1">
        <v>44363</v>
      </c>
      <c r="M59" t="s">
        <v>94</v>
      </c>
      <c r="N59" t="s">
        <v>95</v>
      </c>
      <c r="S59" t="b">
        <v>1</v>
      </c>
      <c r="U59" s="2">
        <f>HYPERLINK("https://sbirkapp.gov.cz/detail/SPPVQENDY6OVRSMY", "https://sbirkapp.gov.cz/detail/SPPVQENDY6OVRSMY")</f>
        <v>0</v>
      </c>
      <c r="V59" t="s">
        <v>343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344</v>
      </c>
      <c r="F60" t="s">
        <v>36</v>
      </c>
      <c r="G60" t="s">
        <v>345</v>
      </c>
      <c r="H60" s="1">
        <v>44908</v>
      </c>
      <c r="I60" s="1">
        <v>44911.37959057377</v>
      </c>
      <c r="J60" t="s">
        <v>346</v>
      </c>
      <c r="K60" t="s">
        <v>31</v>
      </c>
      <c r="M60" t="s">
        <v>169</v>
      </c>
      <c r="N60" t="s">
        <v>170</v>
      </c>
      <c r="P60" t="s">
        <v>347</v>
      </c>
      <c r="R60" t="s">
        <v>348</v>
      </c>
      <c r="S60" t="b">
        <v>0</v>
      </c>
      <c r="T60" s="1">
        <v>45292</v>
      </c>
      <c r="U60" s="2">
        <f>HYPERLINK("https://sbirkapp.gov.cz/detail/SPPGRZUVOFTFTWRQ", "https://sbirkapp.gov.cz/detail/SPPGRZUVOFTFTWRQ")</f>
        <v>0</v>
      </c>
      <c r="V60" t="s">
        <v>349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350</v>
      </c>
      <c r="F61" t="s">
        <v>36</v>
      </c>
      <c r="G61" t="s">
        <v>351</v>
      </c>
      <c r="H61" s="1">
        <v>44908</v>
      </c>
      <c r="I61" s="1">
        <v>44911.36350758478</v>
      </c>
      <c r="J61" t="s">
        <v>346</v>
      </c>
      <c r="K61" t="s">
        <v>31</v>
      </c>
      <c r="M61" t="s">
        <v>59</v>
      </c>
      <c r="N61" t="s">
        <v>60</v>
      </c>
      <c r="P61" t="s">
        <v>352</v>
      </c>
      <c r="R61" t="s">
        <v>353</v>
      </c>
      <c r="S61" t="b">
        <v>0</v>
      </c>
      <c r="T61" s="1">
        <v>45292</v>
      </c>
      <c r="U61" s="2">
        <f>HYPERLINK("https://sbirkapp.gov.cz/detail/SPPVMJ4SCWJIT46Y", "https://sbirkapp.gov.cz/detail/SPPVMJ4SCWJIT46Y")</f>
        <v>0</v>
      </c>
      <c r="V61" t="s">
        <v>354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355</v>
      </c>
      <c r="F62" t="s">
        <v>28</v>
      </c>
      <c r="G62" t="s">
        <v>23</v>
      </c>
      <c r="H62" s="1">
        <v>44795</v>
      </c>
      <c r="I62" s="1">
        <v>44798.34970522777</v>
      </c>
      <c r="J62" t="s">
        <v>356</v>
      </c>
      <c r="K62" t="s">
        <v>31</v>
      </c>
      <c r="M62" t="s">
        <v>176</v>
      </c>
      <c r="N62" t="s">
        <v>177</v>
      </c>
      <c r="P62" t="s">
        <v>357</v>
      </c>
      <c r="S62" t="s">
        <v>358</v>
      </c>
      <c r="T62" t="s">
        <v>124</v>
      </c>
      <c r="U62" s="2">
        <f>HYPERLINK("https://sbirkapp.gov.cz/detail/SPP2TKLYDXZH6ELS", "https://sbirkapp.gov.cz/detail/SPP2TKLYDXZH6ELS")</f>
        <v>0</v>
      </c>
      <c r="V62" t="s">
        <v>359</v>
      </c>
      <c r="W62">
        <v>2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360</v>
      </c>
      <c r="F63" t="s">
        <v>28</v>
      </c>
      <c r="G63" t="s">
        <v>361</v>
      </c>
      <c r="H63" s="1">
        <v>42905</v>
      </c>
      <c r="I63" s="1">
        <v>44725.50432896041</v>
      </c>
      <c r="J63" t="s">
        <v>362</v>
      </c>
      <c r="K63" t="s">
        <v>208</v>
      </c>
      <c r="L63" s="1">
        <v>42916</v>
      </c>
      <c r="M63" t="s">
        <v>246</v>
      </c>
      <c r="N63" t="s">
        <v>247</v>
      </c>
      <c r="S63" t="b">
        <v>1</v>
      </c>
      <c r="U63" s="2">
        <f>HYPERLINK("https://sbirkapp.gov.cz/detail/SPPTN77OKSZQ2NZY", "https://sbirkapp.gov.cz/detail/SPPTN77OKSZQ2NZY")</f>
        <v>0</v>
      </c>
      <c r="V63" t="s">
        <v>363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364</v>
      </c>
      <c r="F64" t="s">
        <v>36</v>
      </c>
      <c r="G64" t="s">
        <v>365</v>
      </c>
      <c r="H64" s="1">
        <v>42794</v>
      </c>
      <c r="I64" s="1">
        <v>44725.50432031063</v>
      </c>
      <c r="J64" t="s">
        <v>366</v>
      </c>
      <c r="K64" t="s">
        <v>208</v>
      </c>
      <c r="L64" s="1">
        <v>42807</v>
      </c>
      <c r="M64" t="s">
        <v>184</v>
      </c>
      <c r="N64" t="s">
        <v>185</v>
      </c>
      <c r="R64" t="s">
        <v>367</v>
      </c>
      <c r="S64" t="b">
        <v>0</v>
      </c>
      <c r="T64" s="1">
        <v>45218</v>
      </c>
      <c r="U64" s="2">
        <f>HYPERLINK("https://sbirkapp.gov.cz/detail/SPPWZQP27XCSHTMQ", "https://sbirkapp.gov.cz/detail/SPPWZQP27XCSHTMQ")</f>
        <v>0</v>
      </c>
      <c r="V64" t="s">
        <v>368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369</v>
      </c>
      <c r="F65" t="s">
        <v>36</v>
      </c>
      <c r="G65" t="s">
        <v>370</v>
      </c>
      <c r="H65" s="1">
        <v>43214</v>
      </c>
      <c r="I65" s="1">
        <v>44721.64567248837</v>
      </c>
      <c r="J65" t="s">
        <v>371</v>
      </c>
      <c r="K65" t="s">
        <v>208</v>
      </c>
      <c r="L65" s="1">
        <v>43236</v>
      </c>
      <c r="M65" t="s">
        <v>94</v>
      </c>
      <c r="N65" t="s">
        <v>119</v>
      </c>
      <c r="S65" t="b">
        <v>1</v>
      </c>
      <c r="U65" s="2">
        <f>HYPERLINK("https://sbirkapp.gov.cz/detail/SPPNAU2FDL6IM66C", "https://sbirkapp.gov.cz/detail/SPPNAU2FDL6IM66C")</f>
        <v>0</v>
      </c>
      <c r="V65" t="s">
        <v>372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373</v>
      </c>
      <c r="F66" t="s">
        <v>36</v>
      </c>
      <c r="G66" t="s">
        <v>374</v>
      </c>
      <c r="H66" s="1">
        <v>43374</v>
      </c>
      <c r="I66" s="1">
        <v>44721.63153885974</v>
      </c>
      <c r="J66" t="s">
        <v>375</v>
      </c>
      <c r="K66" t="s">
        <v>208</v>
      </c>
      <c r="L66" s="1">
        <v>43374</v>
      </c>
      <c r="M66" t="s">
        <v>376</v>
      </c>
      <c r="N66" t="s">
        <v>377</v>
      </c>
      <c r="R66" t="s">
        <v>378</v>
      </c>
      <c r="S66" t="b">
        <v>0</v>
      </c>
      <c r="T66" s="1">
        <v>45658</v>
      </c>
      <c r="U66" s="2">
        <f>HYPERLINK("https://sbirkapp.gov.cz/detail/SPPU2RVY2OMRHAHO", "https://sbirkapp.gov.cz/detail/SPPU2RVY2OMRHAHO")</f>
        <v>0</v>
      </c>
      <c r="V66" t="s">
        <v>379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380</v>
      </c>
      <c r="F67" t="s">
        <v>36</v>
      </c>
      <c r="G67" t="s">
        <v>381</v>
      </c>
      <c r="H67" s="1">
        <v>43809</v>
      </c>
      <c r="I67" s="1">
        <v>44721.60327650781</v>
      </c>
      <c r="J67" t="s">
        <v>382</v>
      </c>
      <c r="K67" t="s">
        <v>208</v>
      </c>
      <c r="L67" s="1">
        <v>43811</v>
      </c>
      <c r="M67" t="s">
        <v>163</v>
      </c>
      <c r="N67" t="s">
        <v>164</v>
      </c>
      <c r="R67" t="s">
        <v>383</v>
      </c>
      <c r="S67" t="b">
        <v>0</v>
      </c>
      <c r="T67" s="1">
        <v>45292</v>
      </c>
      <c r="U67" s="2">
        <f>HYPERLINK("https://sbirkapp.gov.cz/detail/SPPYUAFPAQHBAMNA", "https://sbirkapp.gov.cz/detail/SPPYUAFPAQHBAMNA")</f>
        <v>0</v>
      </c>
      <c r="V67" t="s">
        <v>384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385</v>
      </c>
      <c r="F68" t="s">
        <v>36</v>
      </c>
      <c r="G68" t="s">
        <v>386</v>
      </c>
      <c r="H68" s="1">
        <v>43809</v>
      </c>
      <c r="I68" s="1">
        <v>44721.58915768404</v>
      </c>
      <c r="J68" t="s">
        <v>382</v>
      </c>
      <c r="K68" t="s">
        <v>208</v>
      </c>
      <c r="L68" s="1">
        <v>43811</v>
      </c>
      <c r="M68" t="s">
        <v>94</v>
      </c>
      <c r="N68" t="s">
        <v>119</v>
      </c>
      <c r="S68" t="b">
        <v>1</v>
      </c>
      <c r="U68" s="2">
        <f>HYPERLINK("https://sbirkapp.gov.cz/detail/SPPWRNEAUWRMEO6Y", "https://sbirkapp.gov.cz/detail/SPPWRNEAUWRMEO6Y")</f>
        <v>0</v>
      </c>
      <c r="V68" t="s">
        <v>387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388</v>
      </c>
      <c r="F69" t="s">
        <v>36</v>
      </c>
      <c r="G69" t="s">
        <v>389</v>
      </c>
      <c r="H69" s="1">
        <v>43809</v>
      </c>
      <c r="I69" s="1">
        <v>44721.58914841853</v>
      </c>
      <c r="J69" t="s">
        <v>382</v>
      </c>
      <c r="K69" t="s">
        <v>208</v>
      </c>
      <c r="L69" s="1">
        <v>43811</v>
      </c>
      <c r="M69" t="s">
        <v>59</v>
      </c>
      <c r="N69" t="s">
        <v>60</v>
      </c>
      <c r="R69" t="s">
        <v>158</v>
      </c>
      <c r="S69" t="b">
        <v>0</v>
      </c>
      <c r="T69" s="1">
        <v>44927</v>
      </c>
      <c r="U69" s="2">
        <f>HYPERLINK("https://sbirkapp.gov.cz/detail/SPPZOHVMOGO3WHDO", "https://sbirkapp.gov.cz/detail/SPPZOHVMOGO3WHDO")</f>
        <v>0</v>
      </c>
      <c r="V69" t="s">
        <v>390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391</v>
      </c>
      <c r="F70" t="s">
        <v>36</v>
      </c>
      <c r="G70" t="s">
        <v>392</v>
      </c>
      <c r="H70" s="1">
        <v>43809</v>
      </c>
      <c r="I70" s="1">
        <v>44721.57501483097</v>
      </c>
      <c r="J70" t="s">
        <v>393</v>
      </c>
      <c r="K70" t="s">
        <v>208</v>
      </c>
      <c r="L70" s="1">
        <v>43817</v>
      </c>
      <c r="M70" t="s">
        <v>394</v>
      </c>
      <c r="N70" t="s">
        <v>395</v>
      </c>
      <c r="S70" t="b">
        <v>1</v>
      </c>
      <c r="U70" s="2">
        <f>HYPERLINK("https://sbirkapp.gov.cz/detail/SPPTYD43VZMI2WTW", "https://sbirkapp.gov.cz/detail/SPPTYD43VZMI2WTW")</f>
        <v>0</v>
      </c>
      <c r="V70" t="s">
        <v>396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397</v>
      </c>
      <c r="F71" t="s">
        <v>36</v>
      </c>
      <c r="G71" t="s">
        <v>398</v>
      </c>
      <c r="H71" s="1">
        <v>43809</v>
      </c>
      <c r="I71" s="1">
        <v>44720.77243709849</v>
      </c>
      <c r="J71" t="s">
        <v>382</v>
      </c>
      <c r="K71" t="s">
        <v>208</v>
      </c>
      <c r="L71" s="1">
        <v>43816</v>
      </c>
      <c r="M71" t="s">
        <v>399</v>
      </c>
      <c r="N71" t="s">
        <v>400</v>
      </c>
      <c r="R71" t="s">
        <v>401</v>
      </c>
      <c r="S71" t="b">
        <v>0</v>
      </c>
      <c r="T71" s="1">
        <v>45730</v>
      </c>
      <c r="U71" s="2">
        <f>HYPERLINK("https://sbirkapp.gov.cz/detail/SPPXNBMUQPSZJMPI", "https://sbirkapp.gov.cz/detail/SPPXNBMUQPSZJMPI")</f>
        <v>0</v>
      </c>
      <c r="V71" t="s">
        <v>402</v>
      </c>
      <c r="W71">
        <v>2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403</v>
      </c>
      <c r="F72" t="s">
        <v>36</v>
      </c>
      <c r="G72" t="s">
        <v>404</v>
      </c>
      <c r="H72" s="1">
        <v>44173</v>
      </c>
      <c r="I72" s="1">
        <v>44677.63368311562</v>
      </c>
      <c r="J72" t="s">
        <v>405</v>
      </c>
      <c r="K72" t="s">
        <v>208</v>
      </c>
      <c r="L72" s="1">
        <v>44179</v>
      </c>
      <c r="M72" t="s">
        <v>94</v>
      </c>
      <c r="N72" t="s">
        <v>119</v>
      </c>
      <c r="S72" t="b">
        <v>1</v>
      </c>
      <c r="U72" s="2">
        <f>HYPERLINK("https://sbirkapp.gov.cz/detail/SPPX4CBB3YTQ6VLI", "https://sbirkapp.gov.cz/detail/SPPX4CBB3YTQ6VLI")</f>
        <v>0</v>
      </c>
      <c r="V72" t="s">
        <v>406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407</v>
      </c>
      <c r="F73" t="s">
        <v>36</v>
      </c>
      <c r="G73" t="s">
        <v>408</v>
      </c>
      <c r="H73" s="1">
        <v>43998</v>
      </c>
      <c r="I73" s="1">
        <v>44677.62002051579</v>
      </c>
      <c r="J73" t="s">
        <v>409</v>
      </c>
      <c r="K73" t="s">
        <v>208</v>
      </c>
      <c r="L73" s="1">
        <v>44006</v>
      </c>
      <c r="M73" t="s">
        <v>94</v>
      </c>
      <c r="N73" t="s">
        <v>119</v>
      </c>
      <c r="S73" t="b">
        <v>1</v>
      </c>
      <c r="U73" s="2">
        <f>HYPERLINK("https://sbirkapp.gov.cz/detail/SPPR3ILUIVYQYJNC", "https://sbirkapp.gov.cz/detail/SPPR3ILUIVYQYJNC")</f>
        <v>0</v>
      </c>
      <c r="V73" t="s">
        <v>410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411</v>
      </c>
      <c r="F74" t="s">
        <v>28</v>
      </c>
      <c r="G74" t="s">
        <v>412</v>
      </c>
      <c r="H74" s="1">
        <v>44123</v>
      </c>
      <c r="I74" s="1">
        <v>44677.62001362558</v>
      </c>
      <c r="J74" t="s">
        <v>413</v>
      </c>
      <c r="K74" t="s">
        <v>208</v>
      </c>
      <c r="L74" s="1">
        <v>44125</v>
      </c>
      <c r="M74" t="s">
        <v>414</v>
      </c>
      <c r="N74" t="s">
        <v>415</v>
      </c>
      <c r="S74" t="b">
        <v>1</v>
      </c>
      <c r="U74" s="2">
        <f>HYPERLINK("https://sbirkapp.gov.cz/detail/SPPGDRT2Y3SB6ZCI", "https://sbirkapp.gov.cz/detail/SPPGDRT2Y3SB6ZCI")</f>
        <v>0</v>
      </c>
      <c r="V74" t="s">
        <v>416</v>
      </c>
      <c r="W74">
        <v>1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417</v>
      </c>
      <c r="F75" t="s">
        <v>28</v>
      </c>
      <c r="G75" t="s">
        <v>418</v>
      </c>
      <c r="H75" s="1">
        <v>43990</v>
      </c>
      <c r="I75" s="1">
        <v>44677.60588759141</v>
      </c>
      <c r="J75" t="s">
        <v>419</v>
      </c>
      <c r="K75" t="s">
        <v>208</v>
      </c>
      <c r="L75" s="1">
        <v>43993</v>
      </c>
      <c r="M75" t="s">
        <v>176</v>
      </c>
      <c r="N75" t="s">
        <v>177</v>
      </c>
      <c r="R75" t="s">
        <v>178</v>
      </c>
      <c r="S75" t="b">
        <v>0</v>
      </c>
      <c r="T75" s="1">
        <v>45088</v>
      </c>
      <c r="U75" s="2">
        <f>HYPERLINK("https://sbirkapp.gov.cz/detail/SPPAAMUPNYIL4N44", "https://sbirkapp.gov.cz/detail/SPPAAMUPNYIL4N44")</f>
        <v>0</v>
      </c>
      <c r="V75" t="s">
        <v>420</v>
      </c>
      <c r="W75">
        <v>2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421</v>
      </c>
      <c r="F76" t="s">
        <v>36</v>
      </c>
      <c r="G76" t="s">
        <v>422</v>
      </c>
      <c r="H76" s="1">
        <v>44537</v>
      </c>
      <c r="I76" s="1">
        <v>44676.73016299345</v>
      </c>
      <c r="J76" t="s">
        <v>423</v>
      </c>
      <c r="K76" t="s">
        <v>208</v>
      </c>
      <c r="L76" s="1">
        <v>44539</v>
      </c>
      <c r="M76" t="s">
        <v>424</v>
      </c>
      <c r="N76" t="s">
        <v>425</v>
      </c>
      <c r="S76" t="b">
        <v>1</v>
      </c>
      <c r="U76" s="2">
        <f>HYPERLINK("https://sbirkapp.gov.cz/detail/SPP5E2UMVT3JXQCM", "https://sbirkapp.gov.cz/detail/SPP5E2UMVT3JXQCM")</f>
        <v>0</v>
      </c>
      <c r="V76" t="s">
        <v>426</v>
      </c>
      <c r="W76">
        <v>1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427</v>
      </c>
      <c r="F77" t="s">
        <v>36</v>
      </c>
      <c r="G77" t="s">
        <v>428</v>
      </c>
      <c r="H77" s="1">
        <v>44537</v>
      </c>
      <c r="I77" s="1">
        <v>44676.7259759521</v>
      </c>
      <c r="J77" t="s">
        <v>423</v>
      </c>
      <c r="K77" t="s">
        <v>208</v>
      </c>
      <c r="L77" s="1">
        <v>44538</v>
      </c>
      <c r="M77" t="s">
        <v>169</v>
      </c>
      <c r="N77" t="s">
        <v>170</v>
      </c>
      <c r="R77" t="s">
        <v>171</v>
      </c>
      <c r="S77" t="b">
        <v>0</v>
      </c>
      <c r="T77" s="1">
        <v>44927</v>
      </c>
      <c r="U77" s="2">
        <f>HYPERLINK("https://sbirkapp.gov.cz/detail/SPPGQ7J33DFIQM4G", "https://sbirkapp.gov.cz/detail/SPPGQ7J33DFIQM4G")</f>
        <v>0</v>
      </c>
      <c r="V77" t="s">
        <v>429</v>
      </c>
      <c r="W77">
        <v>1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430</v>
      </c>
      <c r="F78" t="s">
        <v>28</v>
      </c>
      <c r="G78" t="s">
        <v>431</v>
      </c>
      <c r="H78" s="1">
        <v>44431</v>
      </c>
      <c r="I78" s="1">
        <v>44676.69192045355</v>
      </c>
      <c r="J78" t="s">
        <v>432</v>
      </c>
      <c r="K78" t="s">
        <v>208</v>
      </c>
      <c r="L78" s="1">
        <v>44434</v>
      </c>
      <c r="M78" t="s">
        <v>433</v>
      </c>
      <c r="N78" t="s">
        <v>434</v>
      </c>
      <c r="S78" t="b">
        <v>1</v>
      </c>
      <c r="U78" s="2">
        <f>HYPERLINK("https://sbirkapp.gov.cz/detail/SPPMVGUF5DGER4G2", "https://sbirkapp.gov.cz/detail/SPPMVGUF5DGER4G2")</f>
        <v>0</v>
      </c>
      <c r="V78" t="s">
        <v>435</v>
      </c>
      <c r="W78">
        <v>1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436</v>
      </c>
      <c r="F79" t="s">
        <v>36</v>
      </c>
      <c r="G79" t="s">
        <v>437</v>
      </c>
      <c r="H79" s="1">
        <v>44670</v>
      </c>
      <c r="I79" s="1">
        <v>44676.66616991412</v>
      </c>
      <c r="J79" t="s">
        <v>438</v>
      </c>
      <c r="K79" t="s">
        <v>31</v>
      </c>
      <c r="M79" t="s">
        <v>65</v>
      </c>
      <c r="N79" t="s">
        <v>66</v>
      </c>
      <c r="O79" t="s">
        <v>154</v>
      </c>
      <c r="R79" t="s">
        <v>439</v>
      </c>
      <c r="S79" t="b">
        <v>0</v>
      </c>
      <c r="T79" s="1">
        <v>45386</v>
      </c>
      <c r="U79" s="2">
        <f>HYPERLINK("https://sbirkapp.gov.cz/detail/SPP57FUTOJ555BEQ", "https://sbirkapp.gov.cz/detail/SPP57FUTOJ555BEQ")</f>
        <v>0</v>
      </c>
      <c r="V79" t="s">
        <v>440</v>
      </c>
      <c r="W79">
        <v>1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441</v>
      </c>
      <c r="F80" t="s">
        <v>36</v>
      </c>
      <c r="G80" t="s">
        <v>442</v>
      </c>
      <c r="H80" s="1">
        <v>44453</v>
      </c>
      <c r="I80" s="1">
        <v>44676.63621327596</v>
      </c>
      <c r="J80" t="s">
        <v>423</v>
      </c>
      <c r="K80" t="s">
        <v>208</v>
      </c>
      <c r="L80" s="1">
        <v>44462</v>
      </c>
      <c r="M80" t="s">
        <v>263</v>
      </c>
      <c r="N80" t="s">
        <v>264</v>
      </c>
      <c r="S80" t="b">
        <v>1</v>
      </c>
      <c r="U80" s="2">
        <f>HYPERLINK("https://sbirkapp.gov.cz/detail/SPPRPEZRFABC42BI", "https://sbirkapp.gov.cz/detail/SPPRPEZRFABC42BI")</f>
        <v>0</v>
      </c>
      <c r="V80" t="s">
        <v>443</v>
      </c>
      <c r="W80">
        <v>1</v>
      </c>
    </row>
    <row r="81" spans="1:23">
      <c r="A81" t="s">
        <v>23</v>
      </c>
      <c r="B81" t="s">
        <v>24</v>
      </c>
      <c r="C81" t="s">
        <v>25</v>
      </c>
      <c r="D81" t="s">
        <v>26</v>
      </c>
      <c r="E81" t="s">
        <v>444</v>
      </c>
      <c r="F81" t="s">
        <v>36</v>
      </c>
      <c r="G81" t="s">
        <v>445</v>
      </c>
      <c r="H81" s="1">
        <v>44362</v>
      </c>
      <c r="I81" s="1">
        <v>44676.61928742626</v>
      </c>
      <c r="J81" t="s">
        <v>446</v>
      </c>
      <c r="K81" t="s">
        <v>208</v>
      </c>
      <c r="L81" s="1">
        <v>44364</v>
      </c>
      <c r="M81" t="s">
        <v>191</v>
      </c>
      <c r="N81" t="s">
        <v>447</v>
      </c>
      <c r="R81" t="s">
        <v>448</v>
      </c>
      <c r="S81" t="b">
        <v>0</v>
      </c>
      <c r="T81" s="1">
        <v>45108</v>
      </c>
      <c r="U81" s="2">
        <f>HYPERLINK("https://sbirkapp.gov.cz/detail/SPP2GHJIUZWDIAQW", "https://sbirkapp.gov.cz/detail/SPP2GHJIUZWDIAQW")</f>
        <v>0</v>
      </c>
      <c r="V81" t="s">
        <v>449</v>
      </c>
      <c r="W81">
        <v>1</v>
      </c>
    </row>
    <row r="82" spans="1:23">
      <c r="A82" t="s">
        <v>23</v>
      </c>
      <c r="B82" t="s">
        <v>24</v>
      </c>
      <c r="C82" t="s">
        <v>25</v>
      </c>
      <c r="D82" t="s">
        <v>26</v>
      </c>
      <c r="E82" t="s">
        <v>450</v>
      </c>
      <c r="F82" t="s">
        <v>36</v>
      </c>
      <c r="G82" t="s">
        <v>451</v>
      </c>
      <c r="H82" s="1">
        <v>44250</v>
      </c>
      <c r="I82" s="1">
        <v>44676.6109039875</v>
      </c>
      <c r="J82" t="s">
        <v>452</v>
      </c>
      <c r="K82" t="s">
        <v>208</v>
      </c>
      <c r="L82" s="1">
        <v>44258</v>
      </c>
      <c r="M82" t="s">
        <v>65</v>
      </c>
      <c r="N82" t="s">
        <v>66</v>
      </c>
      <c r="Q82" t="s">
        <v>137</v>
      </c>
      <c r="R82" t="s">
        <v>67</v>
      </c>
      <c r="S82" t="b">
        <v>0</v>
      </c>
      <c r="T82" s="1">
        <v>45292</v>
      </c>
      <c r="U82" s="2">
        <f>HYPERLINK("https://sbirkapp.gov.cz/detail/SPPLA5K7OEP3OK4S", "https://sbirkapp.gov.cz/detail/SPPLA5K7OEP3OK4S")</f>
        <v>0</v>
      </c>
      <c r="V82" t="s">
        <v>453</v>
      </c>
      <c r="W82">
        <v>1</v>
      </c>
    </row>
    <row r="83" spans="1:23">
      <c r="A83" t="s">
        <v>23</v>
      </c>
      <c r="B83" t="s">
        <v>24</v>
      </c>
      <c r="C83" t="s">
        <v>25</v>
      </c>
      <c r="D83" t="s">
        <v>26</v>
      </c>
      <c r="E83" t="s">
        <v>454</v>
      </c>
      <c r="F83" t="s">
        <v>28</v>
      </c>
      <c r="G83" t="s">
        <v>455</v>
      </c>
      <c r="H83" s="1">
        <v>44634</v>
      </c>
      <c r="I83" s="1">
        <v>44634.58726424317</v>
      </c>
      <c r="J83" t="s">
        <v>456</v>
      </c>
      <c r="K83" t="s">
        <v>31</v>
      </c>
      <c r="M83" t="s">
        <v>94</v>
      </c>
      <c r="N83" t="s">
        <v>95</v>
      </c>
      <c r="R83" t="s">
        <v>457</v>
      </c>
      <c r="S83" t="b">
        <v>0</v>
      </c>
      <c r="T83" s="1">
        <v>44834</v>
      </c>
      <c r="U83" s="2">
        <f>HYPERLINK("https://sbirkapp.gov.cz/detail/SPPP4QT36SHPNDQQ", "https://sbirkapp.gov.cz/detail/SPPP4QT36SHPNDQQ")</f>
        <v>0</v>
      </c>
      <c r="V83" t="s">
        <v>458</v>
      </c>
      <c r="W83">
        <v>3</v>
      </c>
    </row>
    <row r="84" spans="1:23">
      <c r="A84" t="s">
        <v>23</v>
      </c>
      <c r="B84" t="s">
        <v>24</v>
      </c>
      <c r="C84" t="s">
        <v>25</v>
      </c>
      <c r="D84" t="s">
        <v>26</v>
      </c>
      <c r="E84" t="s">
        <v>459</v>
      </c>
      <c r="F84" t="s">
        <v>28</v>
      </c>
      <c r="G84" t="s">
        <v>460</v>
      </c>
      <c r="H84" s="1">
        <v>42905</v>
      </c>
      <c r="I84" s="1">
        <v>44624.57084312032</v>
      </c>
      <c r="J84" t="s">
        <v>461</v>
      </c>
      <c r="K84" t="s">
        <v>208</v>
      </c>
      <c r="L84" s="1">
        <v>42913</v>
      </c>
      <c r="M84" t="s">
        <v>87</v>
      </c>
      <c r="N84" t="s">
        <v>88</v>
      </c>
      <c r="R84" t="s">
        <v>89</v>
      </c>
      <c r="S84" t="b">
        <v>0</v>
      </c>
      <c r="T84" s="1">
        <v>44639</v>
      </c>
      <c r="U84" s="2">
        <f>HYPERLINK("https://sbirkapp.gov.cz/detail/SPPVEIPKR5B6CGS4", "https://sbirkapp.gov.cz/detail/SPPVEIPKR5B6CGS4")</f>
        <v>0</v>
      </c>
      <c r="V84" t="s">
        <v>462</v>
      </c>
      <c r="W84">
        <v>1</v>
      </c>
    </row>
    <row r="85" spans="1:23">
      <c r="A85" t="s">
        <v>23</v>
      </c>
      <c r="B85" t="s">
        <v>24</v>
      </c>
      <c r="C85" t="s">
        <v>25</v>
      </c>
      <c r="D85" t="s">
        <v>26</v>
      </c>
      <c r="E85" t="s">
        <v>463</v>
      </c>
      <c r="F85" t="s">
        <v>28</v>
      </c>
      <c r="G85" t="s">
        <v>460</v>
      </c>
      <c r="H85" s="1">
        <v>44620</v>
      </c>
      <c r="I85" s="1">
        <v>44624.55828553241</v>
      </c>
      <c r="J85" t="s">
        <v>464</v>
      </c>
      <c r="K85" t="s">
        <v>31</v>
      </c>
      <c r="M85" t="s">
        <v>87</v>
      </c>
      <c r="N85" t="s">
        <v>88</v>
      </c>
      <c r="P85" t="s">
        <v>465</v>
      </c>
      <c r="R85" t="s">
        <v>466</v>
      </c>
      <c r="S85" t="b">
        <v>0</v>
      </c>
      <c r="T85" s="1">
        <v>45632</v>
      </c>
      <c r="U85" s="2">
        <f>HYPERLINK("https://sbirkapp.gov.cz/detail/SPPIWTIEYCOOFKPU", "https://sbirkapp.gov.cz/detail/SPPIWTIEYCOOFKPU")</f>
        <v>0</v>
      </c>
      <c r="V85" t="s">
        <v>467</v>
      </c>
      <c r="W85">
        <v>2</v>
      </c>
    </row>
    <row r="86" spans="1:23">
      <c r="A86" t="s">
        <v>23</v>
      </c>
      <c r="B86" t="s">
        <v>24</v>
      </c>
      <c r="C86" t="s">
        <v>25</v>
      </c>
      <c r="D86" t="s">
        <v>26</v>
      </c>
      <c r="E86" t="s">
        <v>468</v>
      </c>
      <c r="F86" t="s">
        <v>36</v>
      </c>
      <c r="G86" t="s">
        <v>469</v>
      </c>
      <c r="H86" s="1">
        <v>44614</v>
      </c>
      <c r="I86" s="1">
        <v>44616.53126562107</v>
      </c>
      <c r="J86" t="s">
        <v>470</v>
      </c>
      <c r="K86" t="s">
        <v>31</v>
      </c>
      <c r="M86" t="s">
        <v>53</v>
      </c>
      <c r="N86" t="s">
        <v>54</v>
      </c>
      <c r="S86" t="b">
        <v>0</v>
      </c>
      <c r="T86" s="1">
        <v>44927</v>
      </c>
      <c r="U86" s="2">
        <f>HYPERLINK("https://sbirkapp.gov.cz/detail/SPPKHUZ3426FUQUE", "https://sbirkapp.gov.cz/detail/SPPKHUZ3426FUQUE")</f>
        <v>0</v>
      </c>
      <c r="V86" t="s">
        <v>471</v>
      </c>
      <c r="W8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2026-08-17T00:45:41Z</dcterms:created>
  <dcterms:modified xsi:type="dcterms:W3CDTF">2026-08-17T00:45:41Z</dcterms:modified>
</cp:coreProperties>
</file>