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<sst xmlns="http://schemas.openxmlformats.org/spreadsheetml/2006/main" count="809" uniqueCount="348">
  <si>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</si>
  <si>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</si>
  <si>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</si>
  <si>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</si>
  <si>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</si>
  <si>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</si>
  <si>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</si>
  <si>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</si>
  <si>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</si>
  <si>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</si>
  <si>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</si>
  <si>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</si>
  <si>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</si>
  <si>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</si>
  <si>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</si>
  <si>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</si>
  <si>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</si>
  <si>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</si>
  <si>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</si>
  <si>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</si>
  <si>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</si>
  <si>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</si>
  <si>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</si>
  <si>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Frenštát pod Radhoštěm</t>
  </si>
  <si>
    <t>00297852</t>
  </si>
  <si>
    <t>vz9a8t8</t>
  </si>
  <si>
    <t>Moravskoslezský kraj</t>
  </si>
  <si>
    <t>5/2025</t>
  </si>
  <si>
    <t>Obecně závazná vyhláška</t>
  </si>
  <si>
    <t>Obecně závazná vyhláška města Frenštát pod Radhoštěm o regulaci zacházení s pyrotechnickými výrobky</t>
  </si>
  <si>
    <t>2025-12-27</t>
  </si>
  <si>
    <t>Běžný</t>
  </si>
  <si>
    <t>pyrotechnické výrobky</t>
  </si>
  <si>
    <t>zákon č. 206/2015 Sb., zákon o pyrotechnice - § 35c</t>
  </si>
  <si>
    <t>5/2024: města Frenštát pod Radhoštěm, kterou se reguluje používání zábavní pyrotechniky</t>
  </si>
  <si>
    <t>1620310579</t>
  </si>
  <si>
    <t>4/2025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</si>
  <si>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</si>
  <si>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</si>
  <si>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</si>
  <si>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</si>
  <si>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10/2024: o místním poplatku za obecní systém odpadového hospodářství</t>
  </si>
  <si>
    <t>1619540715</t>
  </si>
  <si>
    <t>3/2025</t>
  </si>
  <si>
    <t>Nařízení</t>
  </si>
  <si>
    <t>o vymezení některých místních komunikací nebo jejich  úseků určených ke stání silničního motorového vozidla za sjednanou cenu ve městě  Frenštát pod Radhoštěm za účelem organizování dopravy</t>
  </si>
  <si>
    <t>2025-06-27</t>
  </si>
  <si>
    <t xml:space="preserve">pozemní komunikace - zpoplatnění stání a odstavení </t>
  </si>
  <si>
    <t xml:space="preserve">zákon č. 13/1997 Sb., o pozemních komunikacích - § 23 odst. 1 </t>
  </si>
  <si>
    <t>1/2023: Nařízení města o vymezení některých místních komunikací nebo jejich úseků určených ke stání silničního motorového vozidla jen za sjednanou cenu ve městě Frenštát pod Radhoštěm za účelem organizování dopravy</t>
  </si>
  <si>
    <t>1538036858</t>
  </si>
  <si>
    <t>2/2025</t>
  </si>
  <si>
    <t xml:space="preserve">Obecně závazná vyhláška o nočním klidu </t>
  </si>
  <si>
    <t>2025-05-08</t>
  </si>
  <si>
    <t>noční klid</t>
  </si>
  <si>
    <t>zákon č. 251/2016 Sb., o některých přestupcích - § 5 odst. 7</t>
  </si>
  <si>
    <t>8/2024: o nočním klidu</t>
  </si>
  <si>
    <t>1513197410</t>
  </si>
  <si>
    <t>1/2025</t>
  </si>
  <si>
    <t>Obecně závazná vyhláška města Frenštát pod Radhoštěm o stanovení místního koeficientu pro jednotlivou skupinu nemovitých věcí</t>
  </si>
  <si>
    <t>daň z nemovitých věcí - místní koeficient</t>
  </si>
  <si>
    <t>zákon č. 338/1992 Sb., o dani z nemovitých věcí - § 12 odst. 1 písm. a) bod 4</t>
  </si>
  <si>
    <t>1513195542</t>
  </si>
  <si>
    <t>10/2024</t>
  </si>
  <si>
    <t>2025-01-01</t>
  </si>
  <si>
    <t>3/2023: Obecně závazná vyhláška města Frenštát pod Radhoštěm o místním poplatku za obecní systém odpadového hospodářství</t>
  </si>
  <si>
    <t>4/2025: o místním poplatku za obecní systém odpadového hospodářství</t>
  </si>
  <si>
    <t>1452413775</t>
  </si>
  <si>
    <t>9/2024</t>
  </si>
  <si>
    <t>Obecně závazná vyhláška, kterou se zrušuje obecně závazná vyhláška města OZV-2006-04 o stanovení koeficientu pro výpočet daně z nemovitostí</t>
  </si>
  <si>
    <t>zrušovací</t>
  </si>
  <si>
    <t>ústavní zákon č. 1/1993 Sb., Ústava České republiky - čl. 104 odst. 3 - zrušovací OZV</t>
  </si>
  <si>
    <t>1414802819</t>
  </si>
  <si>
    <t>8/2024</t>
  </si>
  <si>
    <t>o nočním klidu</t>
  </si>
  <si>
    <t>2024-07-02</t>
  </si>
  <si>
    <t xml:space="preserve">7/2023: Obecně závazná vyhláška města Frenštát pod Radhoštěm o nočním klidu </t>
  </si>
  <si>
    <t xml:space="preserve">2/2025: Obecně závazná vyhláška o nočním klidu </t>
  </si>
  <si>
    <t>1373404350</t>
  </si>
  <si>
    <t>7/2024</t>
  </si>
  <si>
    <t>města Frenštát pod Radhoštěm, kterou se zakazuje požívání alkoholických nápojů za účelem zabezpečení místních záležitostí veřejného pořádku na vymezených veřejných prostranstvích</t>
  </si>
  <si>
    <t>2024-03-22</t>
  </si>
  <si>
    <t>veřejný pořádek - konzumace alkoholu</t>
  </si>
  <si>
    <t>zákon č. 128/2000 Sb., o obcích - § 10 písm. a) - konzumace alkoholu</t>
  </si>
  <si>
    <t>01/2018: o zákazu konzumace alkoholických nápojů na veřejném prostranství</t>
  </si>
  <si>
    <t>1326061125</t>
  </si>
  <si>
    <t>6/2024</t>
  </si>
  <si>
    <t>města Frenštát pod Radhoštěm, kterou se stanovují pravidla pro pohyb psů na veřejném prostranství ve městě Frenštát pod Radhoštěm</t>
  </si>
  <si>
    <t>pohyb psů; veřejný pořádek - jiné</t>
  </si>
  <si>
    <t>zákon č. 246/1992 Sb., na ochranu zvířat proti týrání - § 24 odst. 2; zákon č. 128/2000 Sb., o obcích - § 10 písm. c) - jiné</t>
  </si>
  <si>
    <t>10/2016: kterou se stanovují pravidla pro pohyb psů na veřejném prostranství</t>
  </si>
  <si>
    <t>1326059214</t>
  </si>
  <si>
    <t>5/2024</t>
  </si>
  <si>
    <t>města Frenštát pod Radhoštěm, kterou se reguluje používání zábavní pyrotechniky</t>
  </si>
  <si>
    <t>veřejný pořádek - pyrotechnika</t>
  </si>
  <si>
    <t>zákon č. 128/2000 Sb., o obcích - § 10 písm. a) - pyrotechnika</t>
  </si>
  <si>
    <t>03/2020: o regulaci používání pyrotechnických výrobků a lampiónů štěstí</t>
  </si>
  <si>
    <t>5/2025: Obecně závazná vyhláška města Frenštát pod Radhoštěm o regulaci zacházení s pyrotechnickými výrobky</t>
  </si>
  <si>
    <t>1326057473</t>
  </si>
  <si>
    <t>4/2024</t>
  </si>
  <si>
    <t>města Frenštát pod Radhoštěm o zřízení Městské policie Frenštát pod Radhoštěm</t>
  </si>
  <si>
    <t>obecní policie</t>
  </si>
  <si>
    <t xml:space="preserve">zákon č. 553/1991 Sb., o obecní policii - § 1 odst. 1 </t>
  </si>
  <si>
    <t>1/2008: Obecně závazná vyhláška č. 1/2008,    o zřízení městské policie</t>
  </si>
  <si>
    <t>1326055760</t>
  </si>
  <si>
    <t>3/2024</t>
  </si>
  <si>
    <t>města Frenštát pod Radhoštěm o stanovení obecního systému odpadového hospodářství</t>
  </si>
  <si>
    <t>systém odpadového hospodářství</t>
  </si>
  <si>
    <t>zákon č. 541/2020 Sb., o odpadech - § 59 odst. 4</t>
  </si>
  <si>
    <t>03/2017: o stanovení systému shromažďování, sběru, přepravy, třídění, využívání a odstraňování komunálních odpadů na území města Frenštát pod Radhoštěm</t>
  </si>
  <si>
    <t>1326053222</t>
  </si>
  <si>
    <t>2/2024</t>
  </si>
  <si>
    <t>města Frenštát pod Radhoštěm o omezení provozní doby hostinských provozoven</t>
  </si>
  <si>
    <t>veřejný pořádek - provozní doba hostinských zařízení</t>
  </si>
  <si>
    <t>zákon č. 128/2000 Sb., o obcích - § 10 písm. a) - provozní doba hostinských zařízení</t>
  </si>
  <si>
    <t>05/2017: k zabezpečení místních záležitostí veřejného pořádku při provozování hostinských činností</t>
  </si>
  <si>
    <t>1325974148</t>
  </si>
  <si>
    <t>1/2024</t>
  </si>
  <si>
    <t>kterou se zrušují některé obecně závazné vyhlášky města</t>
  </si>
  <si>
    <t>2024-04-01</t>
  </si>
  <si>
    <t>03/2003: kterou se ruší požární řád města ze dne 9.11.1992; 03/2005: kterou se stanoví podmínky k zabezpečení požární ochrany při akcích, kterých se zúčastní větší počet osob; 08/2016: o stanovení podmínek pro pořádání, průběh a ukončení veřejnosti přístupných sportovních a kulturních podniků, vč. tanečních zábav a diskotéka a jiných kulturních podniků v rozsahu nezbytném k zajištění veřejného pořádku</t>
  </si>
  <si>
    <t>1325971544</t>
  </si>
  <si>
    <t>1/2008</t>
  </si>
  <si>
    <t>Obecně závazná vyhláška č. 1/2008,    o zřízení městské policie</t>
  </si>
  <si>
    <t>2008-05-03</t>
  </si>
  <si>
    <t>Dle přechodného ustanovení</t>
  </si>
  <si>
    <t>4/2024: města Frenštát pod Radhoštěm o zřízení Městské policie Frenštát pod Radhoštěm</t>
  </si>
  <si>
    <t>1307647624</t>
  </si>
  <si>
    <t>7/2023</t>
  </si>
  <si>
    <t xml:space="preserve">Obecně závazná vyhláška města Frenštát pod Radhoštěm o nočním klidu </t>
  </si>
  <si>
    <t>2023-12-27</t>
  </si>
  <si>
    <t xml:space="preserve">2/2022: Obecně závazná vyhláška o nočním klidu </t>
  </si>
  <si>
    <t>1284574614</t>
  </si>
  <si>
    <t>6/2023</t>
  </si>
  <si>
    <t>Obecně závazná vyhláška města Frenštát pod Radhoštěm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</si>
  <si>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</si>
  <si>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</si>
  <si>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</si>
  <si>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4/2022: Obecně závazná vyhláška města Frenštát pod Radhoštěm o místním poplatku za užívání veřejného prostranství</t>
  </si>
  <si>
    <t>1284385453</t>
  </si>
  <si>
    <t>5/2023</t>
  </si>
  <si>
    <t>Obecně závazná vyhláška města Frenštát pod Radhoštěm o místním poplatku z pobytu</t>
  </si>
  <si>
    <t>místní poplatek z pobytu</t>
  </si>
  <si>
    <t>zákon č. 565/1990 Sb., o místních poplatcích - § 14 - z pobytu</t>
  </si>
  <si>
    <t>02/2021: o místním poplatků z pobytu</t>
  </si>
  <si>
    <t>1284382274</t>
  </si>
  <si>
    <t>4/2023</t>
  </si>
  <si>
    <t>Obecně závazná vyhláška města Frenštát pod Radhoštěm o místním poplatku ze psů</t>
  </si>
  <si>
    <t>místní poplatek ze psů</t>
  </si>
  <si>
    <t>zákon č. 565/1990 Sb., o místních poplatcích - § 14 - ze psů</t>
  </si>
  <si>
    <t>01/2021: o místním poplatků ze psů</t>
  </si>
  <si>
    <t>1284376993</t>
  </si>
  <si>
    <t>3/2023</t>
  </si>
  <si>
    <t>Obecně závazná vyhláška města Frenštát pod Radhoštěm o místním poplatku za obecní systém odpadového hospodářství</t>
  </si>
  <si>
    <t>5/2022: Obecně závazná vyhláška města Frenštát pod Radhoštěm o místním poplatku za obecní systém odpadového hospodářství</t>
  </si>
  <si>
    <t>1284372448</t>
  </si>
  <si>
    <t>2/2023</t>
  </si>
  <si>
    <t>k zajištění udržování čistoty ulic a jiných veřejných prostranství k ochraně životního prostředí, zeleně v zástavbě a veřejné zeleně</t>
  </si>
  <si>
    <t>2023-11-28</t>
  </si>
  <si>
    <t>veřejný pořádek - údržba a ochrana veřejné zeleně</t>
  </si>
  <si>
    <t>zákon č. 128/2000 Sb., o obcích - § 10 písm. c) - údržba a ochrana veřejné zeleně</t>
  </si>
  <si>
    <t>11/2016: k zajištění udržování čistoty ulic aj. veřejných prostranství k ochraně životního prostředí, zeleně v zástavbě a veřejné zeleně</t>
  </si>
  <si>
    <t>1270584604</t>
  </si>
  <si>
    <t>02/2021</t>
  </si>
  <si>
    <t>o místním poplatků z pobytu</t>
  </si>
  <si>
    <t>2021-07-13</t>
  </si>
  <si>
    <t>5/2023: Obecně závazná vyhláška města Frenštát pod Radhoštěm o místním poplatku z pobytu</t>
  </si>
  <si>
    <t>1270476785</t>
  </si>
  <si>
    <t>01/2021</t>
  </si>
  <si>
    <t>o místním poplatků ze psů</t>
  </si>
  <si>
    <t>4/2023: Obecně závazná vyhláška města Frenštát pod Radhoštěm o místním poplatku ze psů; 4/2023: Obecně závazná vyhláška města Frenštát pod Radhoštěm o místním poplatku ze psů</t>
  </si>
  <si>
    <t>1270476006</t>
  </si>
  <si>
    <t>03/2020</t>
  </si>
  <si>
    <t>o regulaci používání pyrotechnických výrobků a lampiónů štěstí</t>
  </si>
  <si>
    <t>2020-07-14</t>
  </si>
  <si>
    <t>1270474767</t>
  </si>
  <si>
    <t>01/2018</t>
  </si>
  <si>
    <t>o zákazu konzumace alkoholických nápojů na veřejném prostranství</t>
  </si>
  <si>
    <t>2018-12-26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</si>
  <si>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</si>
  <si>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</si>
  <si>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2/2024: města Frenštát pod Radhoštěm o omezení provozní doby hostinských provozoven; 2/2024: města Frenštát pod Radhoštěm o omezení provozní doby hostinských provozoven; 7/2024: města Frenštát pod Radhoštěm, kterou se zakazuje požívání alkoholických nápojů za účelem zabezpečení místních záležitostí veřejného pořádku na vymezených veřejných prostranstvích</t>
  </si>
  <si>
    <t>1270472511</t>
  </si>
  <si>
    <t>05/2017</t>
  </si>
  <si>
    <t>k zabezpečení místních záležitostí veřejného pořádku při provozování hostinských činností</t>
  </si>
  <si>
    <t>2018-06-01</t>
  </si>
  <si>
    <t>2/2024: města Frenštát pod Radhoštěm o omezení provozní doby hostinských provozoven</t>
  </si>
  <si>
    <t>1270469124</t>
  </si>
  <si>
    <t>03/2017</t>
  </si>
  <si>
    <t>o stanovení systému shromažďování, sběru, přepravy, třídění, využívání a odstraňování komunálních odpadů na území města Frenštát pod Radhoštěm</t>
  </si>
  <si>
    <t>2018-01-01</t>
  </si>
  <si>
    <t>3/2024: města Frenštát pod Radhoštěm o stanovení obecního systému odpadového hospodářství</t>
  </si>
  <si>
    <t>1270462630</t>
  </si>
  <si>
    <t>01/2017</t>
  </si>
  <si>
    <t>kterou se stanoví školské obvody mateřských škol, zřízených městem Frenštát pod Radhoštěm</t>
  </si>
  <si>
    <t>2017-03-17</t>
  </si>
  <si>
    <t>školské obvody - mateřské školy</t>
  </si>
  <si>
    <t>zákon č. 561/2004 Sb., školský zákon - § 179 odst. 3 a § 178 odst. 2 písm. b)</t>
  </si>
  <si>
    <t>1270457361</t>
  </si>
  <si>
    <t>11/2016</t>
  </si>
  <si>
    <t>k zajištění udržování čistoty ulic aj. veřejných prostranství k ochraně životního prostředí, zeleně v zástavbě a veřejné zeleně</t>
  </si>
  <si>
    <t>2016-12-27</t>
  </si>
  <si>
    <t>2/2023: k zajištění udržování čistoty ulic a jiných veřejných prostranství k ochraně životního prostředí, zeleně v zástavbě a veřejné zeleně</t>
  </si>
  <si>
    <t>1270453950</t>
  </si>
  <si>
    <t>10/2016</t>
  </si>
  <si>
    <t>kterou se stanovují pravidla pro pohyb psů na veřejném prostranství</t>
  </si>
  <si>
    <t>2016-11-29</t>
  </si>
  <si>
    <t>6/2024: města Frenštát pod Radhoštěm, kterou se stanovují pravidla pro pohyb psů na veřejném prostranství ve městě Frenštát pod Radhoštěm</t>
  </si>
  <si>
    <t>1270450916</t>
  </si>
  <si>
    <t>08/2016</t>
  </si>
  <si>
    <t>o stanovení podmínek pro pořádání, průběh a ukončení veřejnosti přístupných sportovních a kulturních podniků, vč. tanečních zábav a diskotéka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</si>
  <si>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</si>
  <si>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</si>
  <si>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1/2024: kterou se zrušují některé obecně závazné vyhlášky města</t>
  </si>
  <si>
    <t>1270448260</t>
  </si>
  <si>
    <t>06/2016</t>
  </si>
  <si>
    <t>o omezení činností, způsobujících hluk</t>
  </si>
  <si>
    <t>veřejný pořádek - hlučné činnosti</t>
  </si>
  <si>
    <t>zákon č. 128/2000 Sb., o obcích - § 10 písm. a) - hlučné činnosti</t>
  </si>
  <si>
    <t>1270416147</t>
  </si>
  <si>
    <t>05/2016</t>
  </si>
  <si>
    <t>kterou se zrušují OZV města Frenštát pod Radhoštěm o veřejném pořádku</t>
  </si>
  <si>
    <t>1270402079</t>
  </si>
  <si>
    <t>01/2016</t>
  </si>
  <si>
    <t>kterou se zrušují některé OZV města Frenštát pod Radhoštěm</t>
  </si>
  <si>
    <t>2016-05-10</t>
  </si>
  <si>
    <t>1270399802</t>
  </si>
  <si>
    <t>02/2015</t>
  </si>
  <si>
    <t>kterou se ruší OZV-2003-02 o umísťování plakátů a reklamních zařízení na území města Frenštát pod Radhoštěm</t>
  </si>
  <si>
    <t>2015-10-07</t>
  </si>
  <si>
    <t>1270395611</t>
  </si>
  <si>
    <t>02/2012</t>
  </si>
  <si>
    <t>o stanovení míst a času, ve kterém mohou být provozovány sázkové hry pomocí technických zařízení</t>
  </si>
  <si>
    <t>2012-02-10</t>
  </si>
  <si>
    <t>hazardní hry</t>
  </si>
  <si>
    <t xml:space="preserve">zákon č. 186/2016 Sb., o hazardních hrách - § 12 </t>
  </si>
  <si>
    <t>1270387879</t>
  </si>
  <si>
    <t>04/2010</t>
  </si>
  <si>
    <t>o stanovení provozní doby a místa, kde mohou být provozovány výherní hrací přístroje</t>
  </si>
  <si>
    <t>2010-06-30</t>
  </si>
  <si>
    <t>1270382743</t>
  </si>
  <si>
    <t>01/2008</t>
  </si>
  <si>
    <t>VÝMAZ</t>
  </si>
  <si>
    <t>-</t>
  </si>
  <si>
    <t>1270378198</t>
  </si>
  <si>
    <t>04/2006</t>
  </si>
  <si>
    <t>o stanovení koeficientu pro výpočet daně z nemovitosti</t>
  </si>
  <si>
    <t>2006-08-01</t>
  </si>
  <si>
    <t>daň z nemovitých věcí - koeficient u staveb a jednotek</t>
  </si>
  <si>
    <t xml:space="preserve">zákon č. 338/1992 Sb., o dani z nemovitých věcí - § 11 odst. 3 písm. b)  </t>
  </si>
  <si>
    <t>1269119484</t>
  </si>
  <si>
    <t>02/2006</t>
  </si>
  <si>
    <t>2006-03-14</t>
  </si>
  <si>
    <t>1269116180</t>
  </si>
  <si>
    <t>07/2005</t>
  </si>
  <si>
    <t>kterou se zrušuje OZV-1994-14 o ochraně životního prostředí, přírody a krajiny</t>
  </si>
  <si>
    <t>2005-12-28</t>
  </si>
  <si>
    <t>1269114442</t>
  </si>
  <si>
    <t>04/2005</t>
  </si>
  <si>
    <t>kterou se zrušuje některé OZV města Frenštát pod Radhoštěm</t>
  </si>
  <si>
    <t>2005-11-11</t>
  </si>
  <si>
    <t>1269113400</t>
  </si>
  <si>
    <t>03/2005</t>
  </si>
  <si>
    <t>kterou se stanoví podmínky k zabezpečení požární ochrany při akcích, kterých se zúčastní větší počet osob</t>
  </si>
  <si>
    <t>2005-11-08</t>
  </si>
  <si>
    <t>požární ochrana - podmínky při akcích</t>
  </si>
  <si>
    <t>zákon č. 133/1985 Sb., o požární ochraně - § 29 odst. 1 písm. o) bod 2</t>
  </si>
  <si>
    <t>1269112808</t>
  </si>
  <si>
    <t>01/2005</t>
  </si>
  <si>
    <t>kterou se zrušuje OZV-1993-09 o přidělování bytů v DPS, ve znění OZV-1995-19</t>
  </si>
  <si>
    <t>2005-04-02</t>
  </si>
  <si>
    <t>1269111448</t>
  </si>
  <si>
    <t>06/2004</t>
  </si>
  <si>
    <t>kterou se zrušuje OZV-2004-04 o příspěvku na částečnou úhradu investičních nákladů mateřských škol</t>
  </si>
  <si>
    <t>2005-01-01</t>
  </si>
  <si>
    <t>1269110409</t>
  </si>
  <si>
    <t>03/2003</t>
  </si>
  <si>
    <t>kterou se ruší požární řád města ze dne 9.11.1992</t>
  </si>
  <si>
    <t>2003-11-20</t>
  </si>
  <si>
    <t>požární ochrana - požární řád</t>
  </si>
  <si>
    <t>zákon č. 133/1985 Sb., o požární ochraně - § 29 odst. 1 písm. o) bod 1</t>
  </si>
  <si>
    <t>1269108937</t>
  </si>
  <si>
    <t>23/1996</t>
  </si>
  <si>
    <t>kterou se zrušuje vyhláška o parkování na vyhrazeném parkovišti</t>
  </si>
  <si>
    <t>1996-03-30</t>
  </si>
  <si>
    <t>1269104095</t>
  </si>
  <si>
    <t>17/1995</t>
  </si>
  <si>
    <t>kterou se  zrušuje vyhláška o cenové regulaci nájemného z nebytových prostor</t>
  </si>
  <si>
    <t>1995-10-01</t>
  </si>
  <si>
    <t>ústavní zákon č. 1/1993 Sb., Ústava České republiky - čl. 79 odst. 3 - zrušovací nařízení</t>
  </si>
  <si>
    <t>1269102644</t>
  </si>
  <si>
    <t>Tržní řád</t>
  </si>
  <si>
    <t>2021-04-06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</si>
  <si>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</si>
  <si>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</si>
  <si>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1269099285</t>
  </si>
  <si>
    <t>02/2020</t>
  </si>
  <si>
    <t>o stanovení rozsahu, způsobu a lhůt odstraňování závad ve schůdnosti místních komunikací a průjezdních úseků silnic</t>
  </si>
  <si>
    <t>2021-01-01</t>
  </si>
  <si>
    <t>pozemní komunikace - odstranění závad ve schůdnosti</t>
  </si>
  <si>
    <t xml:space="preserve">zákon č. 13/1997 Sb., o pozemních komunikacích - § 27 odst. 7 </t>
  </si>
  <si>
    <t>1269098068</t>
  </si>
  <si>
    <t>o stanovení maximální ceny za nucený odtah vozidel a za přiložení a odstranění technického prostředku k zabránění odjezdu vozidel na území města Frenštát pod Radhoštěm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</si>
  <si>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</si>
  <si>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</si>
  <si>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</si>
  <si>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1266833799</t>
  </si>
  <si>
    <t>01/2020</t>
  </si>
  <si>
    <t>kterým se ruší Nařízení č. NM 2012-02 o stanovení maximální ceny za nájem hrobových míst a za služby s nájmem spojené na veřejném pohřebišti města Frenštát pod Radhoštěm</t>
  </si>
  <si>
    <t>2020-11-01</t>
  </si>
  <si>
    <t>1266827528</t>
  </si>
  <si>
    <t>2/2005</t>
  </si>
  <si>
    <t>kterým se zrušuje nařízení 1/2002 spádové oblasti Základních škol ve Frenštátě p. R</t>
  </si>
  <si>
    <t>2005-12-30</t>
  </si>
  <si>
    <t>1254592192</t>
  </si>
  <si>
    <t>2/2004</t>
  </si>
  <si>
    <t>O opatřeních k ochraně lesa před škodlivými organismy</t>
  </si>
  <si>
    <t>2004-05-25</t>
  </si>
  <si>
    <t>jiná</t>
  </si>
  <si>
    <t xml:space="preserve">ústavní zákon č. 1/1993 Sb., Ústava České republiky - čl. 79 odst. 3 </t>
  </si>
  <si>
    <t>1254581938</t>
  </si>
  <si>
    <t>1/2023</t>
  </si>
  <si>
    <t>Nařízení města o vymezení některých místních komunikací nebo jejich úseků určených ke stání silničního motorového vozidla jen za sjednanou cenu ve městě Frenštát pod Radhoštěm za účelem organizování dopravy</t>
  </si>
  <si>
    <t>2023-06-06</t>
  </si>
  <si>
    <t>3/2025: o vymezení některých místních komunikací nebo jejich  úseků určených ke stání silničního motorového vozidla za sjednanou cenu ve městě  Frenštát pod Radhoštěm za účelem organizování dopravy; 3/2025: o vymezení některých místních komunikací nebo jejich  úseků určených ke stání silničního motorového vozidla za sjednanou cenu ve městě  Frenštát pod Radhoštěm za účelem organizování dopravy; 3/2025: o vymezení některých místních komunikací nebo jejich  úseků určených ke stání silničního motorového vozidla za sjednanou cenu ve městě  Frenštát pod Radhoštěm za účelem organizování dopravy</t>
  </si>
  <si>
    <t>1192894228</t>
  </si>
  <si>
    <t>5/2022</t>
  </si>
  <si>
    <t>2023-01-01</t>
  </si>
  <si>
    <t>3/2023: Obecně závazná vyhláška města Frenštát pod Radhoštěm o místním poplatku za obecní systém odpadového hospodářství; 3/2023: Obecně závazná vyhláška města Frenštát pod Radhoštěm o místním poplatku za obecní systém odpadového hospodářství</t>
  </si>
  <si>
    <t>1117417951</t>
  </si>
  <si>
    <t>4/2022</t>
  </si>
  <si>
    <t>6/2023: Obecně závazná vyhláška města Frenštát pod Radhoštěm o místním poplatku za užívání veřejného prostranství; 6/2023: Obecně závazná vyhláška města Frenštát pod Radhoštěm o místním poplatku za užívání veřejného prostranství</t>
  </si>
  <si>
    <t>1117390279</t>
  </si>
  <si>
    <t>3/2022</t>
  </si>
  <si>
    <t>Nařízení o záměru zadat zpracování lesní hospodářské osnovy</t>
  </si>
  <si>
    <t>2022-06-29</t>
  </si>
  <si>
    <t>lesní hospodářské osnovy</t>
  </si>
  <si>
    <t>zákon č. 289/1995 Sb., lesní zákon - § 25 odst. 2</t>
  </si>
  <si>
    <t>1050019022</t>
  </si>
  <si>
    <t>2/2022</t>
  </si>
  <si>
    <t>2022-05-06</t>
  </si>
  <si>
    <t>1029442165</t>
  </si>
  <si>
    <t>1/2022</t>
  </si>
  <si>
    <t>Obecně závazná vyhláška, kterou se stanoví školské obvody základních škol zřizovaných městem Frenštát pod RAdhoštěm</t>
  </si>
  <si>
    <t>2022-03-16</t>
  </si>
  <si>
    <t>školské obvody - základní školy</t>
  </si>
  <si>
    <t>zákon č. 561/2004 Sb., školský zákon - § 178 odst. 2 písm. b)</t>
  </si>
  <si>
    <t>1009036023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</si>
</sst>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46003.39462252713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HYPERLINK("https://sbirkapp.gov.cz/detail/SPP22MEHJV3GGZLG", "https://sbirkapp.gov.cz/detail/SPP22MEHJV3GGZLG")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46002.40680951378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HYPERLINK("https://sbirkapp.gov.cz/detail/SPP7J7GKEZNUZZKU", "https://sbirkapp.gov.cz/detail/SPP7J7GKEZNUZZKU")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45803</v>
      </c>
      <c r="I4" s="1">
        <v>45820.48007517424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HYPERLINK("https://sbirkapp.gov.cz/detail/SPPCAE2YJLRFRQEU", "https://sbirkapp.gov.cz/detail/SPPCAE2YJLRFRQEU")</f>
        <v>0</v>
      </c>
      <c r="V4" t="s">
        <v>50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45757</v>
      </c>
      <c r="I5" s="1">
        <v>45770.46655292599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HYPERLINK("https://sbirkapp.gov.cz/detail/SPPWE253TQNSN6IY", "https://sbirkapp.gov.cz/detail/SPPWE253TQNSN6IY")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45757</v>
      </c>
      <c r="I6" s="1">
        <v>45770.46497556634</v>
      </c>
      <c r="J6" t="s">
        <v>38</v>
      </c>
      <c r="K6" t="s">
        <v>31</v>
      </c>
      <c r="M6" t="s">
        <v>60</v>
      </c>
      <c r="N6" t="s">
        <v>61</v>
      </c>
      <c r="S6" t="b">
        <v>1</v>
      </c>
      <c r="U6" s="2">
        <f>HYPERLINK("https://sbirkapp.gov.cz/detail/SPPOOLHLB4P7WPHO", "https://sbirkapp.gov.cz/detail/SPPOOLHLB4P7WPHO")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37</v>
      </c>
      <c r="H7" s="1">
        <v>45638</v>
      </c>
      <c r="I7" s="1">
        <v>45639.57356163012</v>
      </c>
      <c r="J7" t="s">
        <v>64</v>
      </c>
      <c r="K7" t="s">
        <v>31</v>
      </c>
      <c r="M7" t="s">
        <v>39</v>
      </c>
      <c r="N7" t="s">
        <v>40</v>
      </c>
      <c r="P7" t="s">
        <v>65</v>
      </c>
      <c r="R7" t="s">
        <v>66</v>
      </c>
      <c r="S7" t="b">
        <v>0</v>
      </c>
      <c r="T7" s="1">
        <v>46023</v>
      </c>
      <c r="U7" s="2">
        <f>HYPERLINK("https://sbirkapp.gov.cz/detail/SPPENV3WRWYN6NGA", "https://sbirkapp.gov.cz/detail/SPPENV3WRWYN6NGA")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45547</v>
      </c>
      <c r="I8" s="1">
        <v>45555.42532999406</v>
      </c>
      <c r="J8" t="s">
        <v>64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HYPERLINK("https://sbirkapp.gov.cz/detail/SPPUAANKLKWGNXEA", "https://sbirkapp.gov.cz/detail/SPPUAANKLKWGNXEA")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45456</v>
      </c>
      <c r="I9" s="1">
        <v>45460.54819883533</v>
      </c>
      <c r="J9" t="s">
        <v>75</v>
      </c>
      <c r="K9" t="s">
        <v>31</v>
      </c>
      <c r="M9" t="s">
        <v>54</v>
      </c>
      <c r="N9" t="s">
        <v>55</v>
      </c>
      <c r="P9" t="s">
        <v>76</v>
      </c>
      <c r="R9" t="s">
        <v>77</v>
      </c>
      <c r="S9" t="b">
        <v>0</v>
      </c>
      <c r="T9" s="1">
        <v>45785</v>
      </c>
      <c r="U9" s="2">
        <f>HYPERLINK("https://sbirkapp.gov.cz/detail/SPPG4QIVMNSU6D42", "https://sbirkapp.gov.cz/detail/SPPG4QIVMNSU6D42")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45351</v>
      </c>
      <c r="I10" s="1">
        <v>45358.55112089521</v>
      </c>
      <c r="J10" t="s">
        <v>81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HYPERLINK("https://sbirkapp.gov.cz/detail/SPP2S4QXLP44DVGU", "https://sbirkapp.gov.cz/detail/SPP2S4QXLP44DVGU")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45351</v>
      </c>
      <c r="I11" s="1">
        <v>45358.55000892872</v>
      </c>
      <c r="J11" t="s">
        <v>81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HYPERLINK("https://sbirkapp.gov.cz/detail/SPPXU2URBUP3WTQA", "https://sbirkapp.gov.cz/detail/SPPXU2URBUP3WTQA")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45351</v>
      </c>
      <c r="I12" s="1">
        <v>45358.54893259249</v>
      </c>
      <c r="J12" t="s">
        <v>81</v>
      </c>
      <c r="K12" t="s">
        <v>31</v>
      </c>
      <c r="M12" t="s">
        <v>94</v>
      </c>
      <c r="N12" t="s">
        <v>95</v>
      </c>
      <c r="P12" t="s">
        <v>96</v>
      </c>
      <c r="R12" t="s">
        <v>97</v>
      </c>
      <c r="S12" t="b">
        <v>0</v>
      </c>
      <c r="T12" s="1">
        <v>46018</v>
      </c>
      <c r="U12" s="2">
        <f>HYPERLINK("https://sbirkapp.gov.cz/detail/SPPYLB765Z7ANXCW", "https://sbirkapp.gov.cz/detail/SPPYLB765Z7ANXCW")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45351</v>
      </c>
      <c r="I13" s="1">
        <v>45358.54730298331</v>
      </c>
      <c r="J13" t="s">
        <v>81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HYPERLINK("https://sbirkapp.gov.cz/detail/SPPM22LIDF6EXPU4", "https://sbirkapp.gov.cz/detail/SPPM22LIDF6EXPU4")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45351</v>
      </c>
      <c r="I14" s="1">
        <v>45358.54567223434</v>
      </c>
      <c r="J14" t="s">
        <v>81</v>
      </c>
      <c r="K14" t="s">
        <v>31</v>
      </c>
      <c r="M14" t="s">
        <v>107</v>
      </c>
      <c r="N14" t="s">
        <v>108</v>
      </c>
      <c r="P14" t="s">
        <v>109</v>
      </c>
      <c r="S14" t="b">
        <v>1</v>
      </c>
      <c r="U14" s="2">
        <f>HYPERLINK("https://sbirkapp.gov.cz/detail/SPPONNXZGDXMZ5U6", "https://sbirkapp.gov.cz/detail/SPPONNXZGDXMZ5U6")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45351</v>
      </c>
      <c r="I15" s="1">
        <v>45358.47348602786</v>
      </c>
      <c r="J15" t="s">
        <v>81</v>
      </c>
      <c r="K15" t="s">
        <v>31</v>
      </c>
      <c r="M15" t="s">
        <v>113</v>
      </c>
      <c r="N15" t="s">
        <v>114</v>
      </c>
      <c r="P15" t="s">
        <v>115</v>
      </c>
      <c r="S15" t="b">
        <v>1</v>
      </c>
      <c r="U15" s="2">
        <f>HYPERLINK("https://sbirkapp.gov.cz/detail/SPP7EAM6TMTG6KOY", "https://sbirkapp.gov.cz/detail/SPP7EAM6TMTG6KOY")</f>
        <v>0</v>
      </c>
      <c r="V15" t="s">
        <v>116</v>
      </c>
      <c r="W15">
        <v>4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45351</v>
      </c>
      <c r="I16" s="1">
        <v>45358.47121275889</v>
      </c>
      <c r="J16" t="s">
        <v>119</v>
      </c>
      <c r="K16" t="s">
        <v>31</v>
      </c>
      <c r="M16" t="s">
        <v>70</v>
      </c>
      <c r="N16" t="s">
        <v>71</v>
      </c>
      <c r="P16" t="s">
        <v>120</v>
      </c>
      <c r="S16" t="b">
        <v>1</v>
      </c>
      <c r="U16" s="2">
        <f>HYPERLINK("https://sbirkapp.gov.cz/detail/SPP7C3OOSQBPHQXQ", "https://sbirkapp.gov.cz/detail/SPP7C3OOSQBPHQXQ")</f>
        <v>0</v>
      </c>
      <c r="V16" t="s">
        <v>121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39548</v>
      </c>
      <c r="I17" s="1">
        <v>45321.39085256855</v>
      </c>
      <c r="J17" t="s">
        <v>124</v>
      </c>
      <c r="K17" t="s">
        <v>125</v>
      </c>
      <c r="L17" s="1">
        <v>39556</v>
      </c>
      <c r="M17" t="s">
        <v>101</v>
      </c>
      <c r="N17" t="s">
        <v>102</v>
      </c>
      <c r="R17" t="s">
        <v>126</v>
      </c>
      <c r="S17" t="b">
        <v>0</v>
      </c>
      <c r="T17" s="1">
        <v>45373</v>
      </c>
      <c r="U17" s="2">
        <f>HYPERLINK("https://sbirkapp.gov.cz/detail/SPPUDGD6CCR6BDJC", "https://sbirkapp.gov.cz/detail/SPPUDGD6CCR6BDJC")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45271</v>
      </c>
      <c r="I18" s="1">
        <v>45272.55298039258</v>
      </c>
      <c r="J18" t="s">
        <v>130</v>
      </c>
      <c r="K18" t="s">
        <v>31</v>
      </c>
      <c r="M18" t="s">
        <v>54</v>
      </c>
      <c r="N18" t="s">
        <v>55</v>
      </c>
      <c r="P18" t="s">
        <v>131</v>
      </c>
      <c r="R18" t="s">
        <v>56</v>
      </c>
      <c r="S18" t="b">
        <v>0</v>
      </c>
      <c r="T18" s="1">
        <v>45475</v>
      </c>
      <c r="U18" s="2">
        <f>HYPERLINK("https://sbirkapp.gov.cz/detail/SPPAJWO6FFA7UZ4M", "https://sbirkapp.gov.cz/detail/SPPAJWO6FFA7UZ4M")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45271</v>
      </c>
      <c r="I19" s="1">
        <v>45272.38211673583</v>
      </c>
      <c r="J19" t="s">
        <v>135</v>
      </c>
      <c r="K19" t="s">
        <v>31</v>
      </c>
      <c r="M19" t="s">
        <v>136</v>
      </c>
      <c r="N19" t="s">
        <v>137</v>
      </c>
      <c r="P19" t="s">
        <v>138</v>
      </c>
      <c r="S19" t="b">
        <v>1</v>
      </c>
      <c r="U19" s="2">
        <f>HYPERLINK("https://sbirkapp.gov.cz/detail/SPPKVRE2BNF4I6T4", "https://sbirkapp.gov.cz/detail/SPPKVRE2BNF4I6T4")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45271</v>
      </c>
      <c r="I20" s="1">
        <v>45272.37875115339</v>
      </c>
      <c r="J20" t="s">
        <v>135</v>
      </c>
      <c r="K20" t="s">
        <v>31</v>
      </c>
      <c r="M20" t="s">
        <v>142</v>
      </c>
      <c r="N20" t="s">
        <v>143</v>
      </c>
      <c r="P20" t="s">
        <v>144</v>
      </c>
      <c r="S20" t="b">
        <v>1</v>
      </c>
      <c r="U20" s="2">
        <f>HYPERLINK("https://sbirkapp.gov.cz/detail/SPPDST676W6FJRSS", "https://sbirkapp.gov.cz/detail/SPPDST676W6FJRSS")</f>
        <v>0</v>
      </c>
      <c r="V20" t="s">
        <v>145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28</v>
      </c>
      <c r="G21" t="s">
        <v>147</v>
      </c>
      <c r="H21" s="1">
        <v>45271</v>
      </c>
      <c r="I21" s="1">
        <v>45272.37471052888</v>
      </c>
      <c r="J21" t="s">
        <v>135</v>
      </c>
      <c r="K21" t="s">
        <v>31</v>
      </c>
      <c r="M21" t="s">
        <v>148</v>
      </c>
      <c r="N21" t="s">
        <v>149</v>
      </c>
      <c r="P21" t="s">
        <v>150</v>
      </c>
      <c r="S21" t="b">
        <v>1</v>
      </c>
      <c r="U21" s="2">
        <f>HYPERLINK("https://sbirkapp.gov.cz/detail/SPP2QAXNBRW3O6IW", "https://sbirkapp.gov.cz/detail/SPP2QAXNBRW3O6IW")</f>
        <v>0</v>
      </c>
      <c r="V21" t="s">
        <v>151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28</v>
      </c>
      <c r="G22" t="s">
        <v>153</v>
      </c>
      <c r="H22" s="1">
        <v>45271</v>
      </c>
      <c r="I22" s="1">
        <v>45272.36870684763</v>
      </c>
      <c r="J22" t="s">
        <v>135</v>
      </c>
      <c r="K22" t="s">
        <v>31</v>
      </c>
      <c r="M22" t="s">
        <v>39</v>
      </c>
      <c r="N22" t="s">
        <v>40</v>
      </c>
      <c r="P22" t="s">
        <v>154</v>
      </c>
      <c r="R22" t="s">
        <v>41</v>
      </c>
      <c r="S22" t="b">
        <v>0</v>
      </c>
      <c r="T22" s="1">
        <v>45658</v>
      </c>
      <c r="U22" s="2">
        <f>HYPERLINK("https://sbirkapp.gov.cz/detail/SPPQ5FLR2I7E3B5U", "https://sbirkapp.gov.cz/detail/SPPQ5FLR2I7E3B5U")</f>
        <v>0</v>
      </c>
      <c r="V22" t="s">
        <v>155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45239</v>
      </c>
      <c r="I23" s="1">
        <v>45243.5644164026</v>
      </c>
      <c r="J23" t="s">
        <v>158</v>
      </c>
      <c r="K23" t="s">
        <v>31</v>
      </c>
      <c r="M23" t="s">
        <v>159</v>
      </c>
      <c r="N23" t="s">
        <v>160</v>
      </c>
      <c r="P23" t="s">
        <v>161</v>
      </c>
      <c r="S23" t="b">
        <v>1</v>
      </c>
      <c r="U23" s="2">
        <f>HYPERLINK("https://sbirkapp.gov.cz/detail/SPPQDCKAMWCC7FLW", "https://sbirkapp.gov.cz/detail/SPPQDCKAMWCC7FLW")</f>
        <v>0</v>
      </c>
      <c r="V23" t="s">
        <v>162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28</v>
      </c>
      <c r="G24" t="s">
        <v>164</v>
      </c>
      <c r="H24" s="1">
        <v>44371</v>
      </c>
      <c r="I24" s="1">
        <v>45243.48644222924</v>
      </c>
      <c r="J24" t="s">
        <v>165</v>
      </c>
      <c r="K24" t="s">
        <v>125</v>
      </c>
      <c r="L24" s="1">
        <v>44375</v>
      </c>
      <c r="M24" t="s">
        <v>142</v>
      </c>
      <c r="N24" t="s">
        <v>143</v>
      </c>
      <c r="R24" t="s">
        <v>166</v>
      </c>
      <c r="S24" t="b">
        <v>0</v>
      </c>
      <c r="T24" s="1">
        <v>45292</v>
      </c>
      <c r="U24" s="2">
        <f>HYPERLINK("https://sbirkapp.gov.cz/detail/SPPTDBFQONIS6RYA", "https://sbirkapp.gov.cz/detail/SPPTDBFQONIS6RYA")</f>
        <v>0</v>
      </c>
      <c r="V24" t="s">
        <v>167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168</v>
      </c>
      <c r="F25" t="s">
        <v>28</v>
      </c>
      <c r="G25" t="s">
        <v>169</v>
      </c>
      <c r="H25" s="1">
        <v>44371</v>
      </c>
      <c r="I25" s="1">
        <v>45243.48536383483</v>
      </c>
      <c r="J25" t="s">
        <v>165</v>
      </c>
      <c r="K25" t="s">
        <v>125</v>
      </c>
      <c r="L25" s="1">
        <v>44375</v>
      </c>
      <c r="M25" t="s">
        <v>148</v>
      </c>
      <c r="N25" t="s">
        <v>149</v>
      </c>
      <c r="R25" t="s">
        <v>170</v>
      </c>
      <c r="S25" t="b">
        <v>0</v>
      </c>
      <c r="T25" s="1">
        <v>45292</v>
      </c>
      <c r="U25" s="2">
        <f>HYPERLINK("https://sbirkapp.gov.cz/detail/SPPWRYJZVHHND652", "https://sbirkapp.gov.cz/detail/SPPWRYJZVHHND652")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28</v>
      </c>
      <c r="G26" t="s">
        <v>173</v>
      </c>
      <c r="H26" s="1">
        <v>44007</v>
      </c>
      <c r="I26" s="1">
        <v>45243.48428550447</v>
      </c>
      <c r="J26" t="s">
        <v>174</v>
      </c>
      <c r="K26" t="s">
        <v>125</v>
      </c>
      <c r="L26" s="1">
        <v>44011</v>
      </c>
      <c r="M26" t="s">
        <v>94</v>
      </c>
      <c r="N26" t="s">
        <v>95</v>
      </c>
      <c r="R26" t="s">
        <v>34</v>
      </c>
      <c r="S26" t="b">
        <v>0</v>
      </c>
      <c r="T26" s="1">
        <v>45373</v>
      </c>
      <c r="U26" s="2">
        <f>HYPERLINK("https://sbirkapp.gov.cz/detail/SPP2LB4EN4KHXKAW", "https://sbirkapp.gov.cz/detail/SPP2LB4EN4KHXKAW")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43440</v>
      </c>
      <c r="I27" s="1">
        <v>45243.48258979098</v>
      </c>
      <c r="J27" t="s">
        <v>178</v>
      </c>
      <c r="K27" t="s">
        <v>125</v>
      </c>
      <c r="L27" s="1">
        <v>43445</v>
      </c>
      <c r="M27" t="s">
        <v>179</v>
      </c>
      <c r="N27" t="s">
        <v>180</v>
      </c>
      <c r="R27" t="s">
        <v>181</v>
      </c>
      <c r="S27" t="b">
        <v>0</v>
      </c>
      <c r="T27" s="1">
        <v>45373</v>
      </c>
      <c r="U27" s="2">
        <f>HYPERLINK("https://sbirkapp.gov.cz/detail/SPPRT4JSVO5NU52U", "https://sbirkapp.gov.cz/detail/SPPRT4JSVO5NU52U")</f>
        <v>0</v>
      </c>
      <c r="V27" t="s">
        <v>182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184</v>
      </c>
      <c r="H28" s="1">
        <v>43083</v>
      </c>
      <c r="I28" s="1">
        <v>45243.4803605447</v>
      </c>
      <c r="J28" t="s">
        <v>185</v>
      </c>
      <c r="K28" t="s">
        <v>125</v>
      </c>
      <c r="L28" s="1">
        <v>43084</v>
      </c>
      <c r="M28" t="s">
        <v>113</v>
      </c>
      <c r="N28" t="s">
        <v>114</v>
      </c>
      <c r="R28" t="s">
        <v>186</v>
      </c>
      <c r="S28" t="b">
        <v>0</v>
      </c>
      <c r="T28" s="1">
        <v>45373</v>
      </c>
      <c r="U28" s="2">
        <f>HYPERLINK("https://sbirkapp.gov.cz/detail/SPPV2IJR6YBON546", "https://sbirkapp.gov.cz/detail/SPPV2IJR6YBON546")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43083</v>
      </c>
      <c r="I29" s="1">
        <v>45243.4759241974</v>
      </c>
      <c r="J29" t="s">
        <v>190</v>
      </c>
      <c r="K29" t="s">
        <v>125</v>
      </c>
      <c r="L29" s="1">
        <v>43084</v>
      </c>
      <c r="M29" t="s">
        <v>107</v>
      </c>
      <c r="N29" t="s">
        <v>108</v>
      </c>
      <c r="R29" t="s">
        <v>191</v>
      </c>
      <c r="S29" t="b">
        <v>0</v>
      </c>
      <c r="T29" s="1">
        <v>45373</v>
      </c>
      <c r="U29" s="2">
        <f>HYPERLINK("https://sbirkapp.gov.cz/detail/SPPHZRBPDD6IJXWC", "https://sbirkapp.gov.cz/detail/SPPHZRBPDD6IJXWC")</f>
        <v>0</v>
      </c>
      <c r="V29" t="s">
        <v>192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194</v>
      </c>
      <c r="H30" s="1">
        <v>42789</v>
      </c>
      <c r="I30" s="1">
        <v>45243.47271947902</v>
      </c>
      <c r="J30" t="s">
        <v>195</v>
      </c>
      <c r="K30" t="s">
        <v>125</v>
      </c>
      <c r="L30" s="1">
        <v>42796</v>
      </c>
      <c r="M30" t="s">
        <v>196</v>
      </c>
      <c r="N30" t="s">
        <v>197</v>
      </c>
      <c r="S30" t="b">
        <v>1</v>
      </c>
      <c r="U30" s="2">
        <f>HYPERLINK("https://sbirkapp.gov.cz/detail/SPP7GTABHWYAFR2G", "https://sbirkapp.gov.cz/detail/SPP7GTABHWYAFR2G")</f>
        <v>0</v>
      </c>
      <c r="V30" t="s">
        <v>198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28</v>
      </c>
      <c r="G31" t="s">
        <v>200</v>
      </c>
      <c r="H31" s="1">
        <v>42712</v>
      </c>
      <c r="I31" s="1">
        <v>45243.47049719766</v>
      </c>
      <c r="J31" t="s">
        <v>201</v>
      </c>
      <c r="K31" t="s">
        <v>125</v>
      </c>
      <c r="L31" s="1">
        <v>42716</v>
      </c>
      <c r="M31" t="s">
        <v>159</v>
      </c>
      <c r="N31" t="s">
        <v>160</v>
      </c>
      <c r="R31" t="s">
        <v>202</v>
      </c>
      <c r="S31" t="b">
        <v>0</v>
      </c>
      <c r="T31" s="1">
        <v>45258</v>
      </c>
      <c r="U31" s="2">
        <f>HYPERLINK("https://sbirkapp.gov.cz/detail/SPPFSYSY7QLJE5QM", "https://sbirkapp.gov.cz/detail/SPPFSYSY7QLJE5QM")</f>
        <v>0</v>
      </c>
      <c r="V31" t="s">
        <v>203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204</v>
      </c>
      <c r="F32" t="s">
        <v>28</v>
      </c>
      <c r="G32" t="s">
        <v>205</v>
      </c>
      <c r="H32" s="1">
        <v>42684</v>
      </c>
      <c r="I32" s="1">
        <v>45243.46781677361</v>
      </c>
      <c r="J32" t="s">
        <v>206</v>
      </c>
      <c r="K32" t="s">
        <v>125</v>
      </c>
      <c r="L32" s="1">
        <v>42688</v>
      </c>
      <c r="M32" t="s">
        <v>88</v>
      </c>
      <c r="N32" t="s">
        <v>89</v>
      </c>
      <c r="R32" t="s">
        <v>207</v>
      </c>
      <c r="S32" t="b">
        <v>0</v>
      </c>
      <c r="T32" s="1">
        <v>45373</v>
      </c>
      <c r="U32" s="2">
        <f>HYPERLINK("https://sbirkapp.gov.cz/detail/SPP7CX3TQPP5QGTE", "https://sbirkapp.gov.cz/detail/SPP7CX3TQPP5QGTE")</f>
        <v>0</v>
      </c>
      <c r="V32" t="s">
        <v>208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209</v>
      </c>
      <c r="F33" t="s">
        <v>28</v>
      </c>
      <c r="G33" t="s">
        <v>210</v>
      </c>
      <c r="H33" s="1">
        <v>42684</v>
      </c>
      <c r="I33" s="1">
        <v>45243.46618457173</v>
      </c>
      <c r="J33" t="s">
        <v>206</v>
      </c>
      <c r="K33" t="s">
        <v>125</v>
      </c>
      <c r="L33" s="1">
        <v>42688</v>
      </c>
      <c r="M33" t="s">
        <v>211</v>
      </c>
      <c r="N33" t="s">
        <v>212</v>
      </c>
      <c r="R33" t="s">
        <v>213</v>
      </c>
      <c r="S33" t="b">
        <v>0</v>
      </c>
      <c r="T33" s="1">
        <v>45383</v>
      </c>
      <c r="U33" s="2">
        <f>HYPERLINK("https://sbirkapp.gov.cz/detail/SPPXIXEGVFRH7A6K", "https://sbirkapp.gov.cz/detail/SPPXIXEGVFRH7A6K")</f>
        <v>0</v>
      </c>
      <c r="V33" t="s">
        <v>214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28</v>
      </c>
      <c r="G34" t="s">
        <v>216</v>
      </c>
      <c r="H34" s="1">
        <v>42684</v>
      </c>
      <c r="I34" s="1">
        <v>45243.44265879996</v>
      </c>
      <c r="J34" t="s">
        <v>206</v>
      </c>
      <c r="K34" t="s">
        <v>125</v>
      </c>
      <c r="L34" s="1">
        <v>42688</v>
      </c>
      <c r="M34" t="s">
        <v>217</v>
      </c>
      <c r="N34" t="s">
        <v>218</v>
      </c>
      <c r="S34" t="b">
        <v>1</v>
      </c>
      <c r="U34" s="2">
        <f>HYPERLINK("https://sbirkapp.gov.cz/detail/SPPC3ZORI7JH44TK", "https://sbirkapp.gov.cz/detail/SPPC3ZORI7JH44TK")</f>
        <v>0</v>
      </c>
      <c r="V34" t="s">
        <v>219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220</v>
      </c>
      <c r="F35" t="s">
        <v>28</v>
      </c>
      <c r="G35" t="s">
        <v>221</v>
      </c>
      <c r="H35" s="1">
        <v>42684</v>
      </c>
      <c r="I35" s="1">
        <v>45243.4311457406</v>
      </c>
      <c r="J35" t="s">
        <v>206</v>
      </c>
      <c r="K35" t="s">
        <v>125</v>
      </c>
      <c r="L35" s="1">
        <v>42688</v>
      </c>
      <c r="M35" t="s">
        <v>70</v>
      </c>
      <c r="N35" t="s">
        <v>71</v>
      </c>
      <c r="S35" t="b">
        <v>1</v>
      </c>
      <c r="U35" s="2">
        <f>HYPERLINK("https://sbirkapp.gov.cz/detail/SPP5APM4II563N3O", "https://sbirkapp.gov.cz/detail/SPP5APM4II563N3O")</f>
        <v>0</v>
      </c>
      <c r="V35" t="s">
        <v>222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223</v>
      </c>
      <c r="F36" t="s">
        <v>28</v>
      </c>
      <c r="G36" t="s">
        <v>224</v>
      </c>
      <c r="H36" s="1">
        <v>42481</v>
      </c>
      <c r="I36" s="1">
        <v>45243.42899093875</v>
      </c>
      <c r="J36" t="s">
        <v>225</v>
      </c>
      <c r="K36" t="s">
        <v>125</v>
      </c>
      <c r="L36" s="1">
        <v>42485</v>
      </c>
      <c r="M36" t="s">
        <v>70</v>
      </c>
      <c r="N36" t="s">
        <v>71</v>
      </c>
      <c r="S36" t="b">
        <v>1</v>
      </c>
      <c r="U36" s="2">
        <f>HYPERLINK("https://sbirkapp.gov.cz/detail/SPP22H56NSCHYVJA", "https://sbirkapp.gov.cz/detail/SPP22H56NSCHYVJA")</f>
        <v>0</v>
      </c>
      <c r="V36" t="s">
        <v>226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227</v>
      </c>
      <c r="F37" t="s">
        <v>28</v>
      </c>
      <c r="G37" t="s">
        <v>228</v>
      </c>
      <c r="H37" s="1">
        <v>42264</v>
      </c>
      <c r="I37" s="1">
        <v>45243.42683384231</v>
      </c>
      <c r="J37" t="s">
        <v>229</v>
      </c>
      <c r="K37" t="s">
        <v>125</v>
      </c>
      <c r="L37" s="1">
        <v>42269</v>
      </c>
      <c r="M37" t="s">
        <v>70</v>
      </c>
      <c r="N37" t="s">
        <v>71</v>
      </c>
      <c r="S37" t="b">
        <v>1</v>
      </c>
      <c r="U37" s="2">
        <f>HYPERLINK("https://sbirkapp.gov.cz/detail/SPPM772HPRSGCIXY", "https://sbirkapp.gov.cz/detail/SPPM772HPRSGCIXY")</f>
        <v>0</v>
      </c>
      <c r="V37" t="s">
        <v>230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231</v>
      </c>
      <c r="F38" t="s">
        <v>28</v>
      </c>
      <c r="G38" t="s">
        <v>232</v>
      </c>
      <c r="H38" s="1">
        <v>40948</v>
      </c>
      <c r="I38" s="1">
        <v>45243.42356586042</v>
      </c>
      <c r="J38" t="s">
        <v>233</v>
      </c>
      <c r="K38" t="s">
        <v>125</v>
      </c>
      <c r="L38" s="1">
        <v>40949</v>
      </c>
      <c r="M38" t="s">
        <v>234</v>
      </c>
      <c r="N38" t="s">
        <v>235</v>
      </c>
      <c r="S38" t="b">
        <v>1</v>
      </c>
      <c r="U38" s="2">
        <f>HYPERLINK("https://sbirkapp.gov.cz/detail/SPPNK7OG2UEWK35Y", "https://sbirkapp.gov.cz/detail/SPPNK7OG2UEWK35Y")</f>
        <v>0</v>
      </c>
      <c r="V38" t="s">
        <v>236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28</v>
      </c>
      <c r="G39" t="s">
        <v>238</v>
      </c>
      <c r="H39" s="1">
        <v>40353</v>
      </c>
      <c r="I39" s="1">
        <v>45243.42140830777</v>
      </c>
      <c r="J39" t="s">
        <v>239</v>
      </c>
      <c r="K39" t="s">
        <v>125</v>
      </c>
      <c r="L39" s="1">
        <v>40359</v>
      </c>
      <c r="M39" t="s">
        <v>70</v>
      </c>
      <c r="N39" t="s">
        <v>71</v>
      </c>
      <c r="S39" t="b">
        <v>1</v>
      </c>
      <c r="U39" s="2">
        <f>HYPERLINK("https://sbirkapp.gov.cz/detail/SPPU42P57RIRJZEC", "https://sbirkapp.gov.cz/detail/SPPU42P57RIRJZEC")</f>
        <v>0</v>
      </c>
      <c r="V39" t="s">
        <v>240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241</v>
      </c>
      <c r="F40" t="s">
        <v>242</v>
      </c>
      <c r="G40" t="s">
        <v>243</v>
      </c>
      <c r="H40" t="s">
        <v>243</v>
      </c>
      <c r="I40" t="s">
        <v>243</v>
      </c>
      <c r="J40" t="s">
        <v>243</v>
      </c>
      <c r="K40" t="s">
        <v>243</v>
      </c>
      <c r="L40" t="s">
        <v>243</v>
      </c>
      <c r="M40" t="s">
        <v>243</v>
      </c>
      <c r="N40" t="s">
        <v>243</v>
      </c>
      <c r="O40" t="s">
        <v>243</v>
      </c>
      <c r="P40" t="s">
        <v>243</v>
      </c>
      <c r="Q40" t="s">
        <v>243</v>
      </c>
      <c r="R40" t="s">
        <v>243</v>
      </c>
      <c r="S40" t="s">
        <v>243</v>
      </c>
      <c r="T40" t="s">
        <v>243</v>
      </c>
      <c r="U40" t="s">
        <v>243</v>
      </c>
      <c r="V40" t="s">
        <v>244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245</v>
      </c>
      <c r="F41" t="s">
        <v>28</v>
      </c>
      <c r="G41" t="s">
        <v>246</v>
      </c>
      <c r="H41" s="1">
        <v>38897</v>
      </c>
      <c r="I41" s="1">
        <v>45240.37071780478</v>
      </c>
      <c r="J41" t="s">
        <v>247</v>
      </c>
      <c r="K41" t="s">
        <v>125</v>
      </c>
      <c r="L41" s="1">
        <v>38909</v>
      </c>
      <c r="M41" t="s">
        <v>248</v>
      </c>
      <c r="N41" t="s">
        <v>249</v>
      </c>
      <c r="S41" t="b">
        <v>1</v>
      </c>
      <c r="U41" s="2">
        <f>HYPERLINK("https://sbirkapp.gov.cz/detail/SPPFU3RRYH352QZ2", "https://sbirkapp.gov.cz/detail/SPPFU3RRYH352QZ2")</f>
        <v>0</v>
      </c>
      <c r="V41" t="s">
        <v>250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251</v>
      </c>
      <c r="F42" t="s">
        <v>28</v>
      </c>
      <c r="G42" t="s">
        <v>224</v>
      </c>
      <c r="H42" s="1">
        <v>38764</v>
      </c>
      <c r="I42" s="1">
        <v>45240.36542169896</v>
      </c>
      <c r="J42" t="s">
        <v>252</v>
      </c>
      <c r="K42" t="s">
        <v>125</v>
      </c>
      <c r="L42" s="1">
        <v>38775</v>
      </c>
      <c r="M42" t="s">
        <v>70</v>
      </c>
      <c r="N42" t="s">
        <v>71</v>
      </c>
      <c r="S42" t="b">
        <v>1</v>
      </c>
      <c r="U42" s="2">
        <f>HYPERLINK("https://sbirkapp.gov.cz/detail/SPPCRQ7HCRZ2MMB4", "https://sbirkapp.gov.cz/detail/SPPCRQ7HCRZ2MMB4")</f>
        <v>0</v>
      </c>
      <c r="V42" t="s">
        <v>253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254</v>
      </c>
      <c r="F43" t="s">
        <v>28</v>
      </c>
      <c r="G43" t="s">
        <v>255</v>
      </c>
      <c r="H43" s="1">
        <v>38694</v>
      </c>
      <c r="I43" s="1">
        <v>45240.3638197382</v>
      </c>
      <c r="J43" t="s">
        <v>256</v>
      </c>
      <c r="K43" t="s">
        <v>125</v>
      </c>
      <c r="L43" s="1">
        <v>38699</v>
      </c>
      <c r="M43" t="s">
        <v>70</v>
      </c>
      <c r="N43" t="s">
        <v>71</v>
      </c>
      <c r="S43" t="b">
        <v>1</v>
      </c>
      <c r="U43" s="2">
        <f>HYPERLINK("https://sbirkapp.gov.cz/detail/SPPUX36HG5FY5YFO", "https://sbirkapp.gov.cz/detail/SPPUX36HG5FY5YFO")</f>
        <v>0</v>
      </c>
      <c r="V43" t="s">
        <v>257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258</v>
      </c>
      <c r="F44" t="s">
        <v>28</v>
      </c>
      <c r="G44" t="s">
        <v>259</v>
      </c>
      <c r="H44" s="1">
        <v>38645</v>
      </c>
      <c r="I44" s="1">
        <v>45240.36218713197</v>
      </c>
      <c r="J44" t="s">
        <v>260</v>
      </c>
      <c r="K44" t="s">
        <v>125</v>
      </c>
      <c r="L44" s="1">
        <v>38652</v>
      </c>
      <c r="M44" t="s">
        <v>70</v>
      </c>
      <c r="N44" t="s">
        <v>71</v>
      </c>
      <c r="S44" t="b">
        <v>1</v>
      </c>
      <c r="U44" s="2">
        <f>HYPERLINK("https://sbirkapp.gov.cz/detail/SPPIQYUHFGVEMM6E", "https://sbirkapp.gov.cz/detail/SPPIQYUHFGVEMM6E")</f>
        <v>0</v>
      </c>
      <c r="V44" t="s">
        <v>261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262</v>
      </c>
      <c r="F45" t="s">
        <v>28</v>
      </c>
      <c r="G45" t="s">
        <v>263</v>
      </c>
      <c r="H45" s="1">
        <v>38646</v>
      </c>
      <c r="I45" s="1">
        <v>45240.36110678849</v>
      </c>
      <c r="J45" t="s">
        <v>264</v>
      </c>
      <c r="K45" t="s">
        <v>125</v>
      </c>
      <c r="L45" s="1">
        <v>38649</v>
      </c>
      <c r="M45" t="s">
        <v>265</v>
      </c>
      <c r="N45" t="s">
        <v>266</v>
      </c>
      <c r="R45" t="s">
        <v>213</v>
      </c>
      <c r="S45" t="b">
        <v>0</v>
      </c>
      <c r="T45" s="1">
        <v>45383</v>
      </c>
      <c r="U45" s="2">
        <f>HYPERLINK("https://sbirkapp.gov.cz/detail/SPPSXVABRHCA6XZY", "https://sbirkapp.gov.cz/detail/SPPSXVABRHCA6XZY")</f>
        <v>0</v>
      </c>
      <c r="V45" t="s">
        <v>267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268</v>
      </c>
      <c r="F46" t="s">
        <v>28</v>
      </c>
      <c r="G46" t="s">
        <v>269</v>
      </c>
      <c r="H46" s="1">
        <v>38405</v>
      </c>
      <c r="I46" s="1">
        <v>45240.35949907882</v>
      </c>
      <c r="J46" t="s">
        <v>270</v>
      </c>
      <c r="K46" t="s">
        <v>125</v>
      </c>
      <c r="L46" s="1">
        <v>38429</v>
      </c>
      <c r="M46" t="s">
        <v>70</v>
      </c>
      <c r="N46" t="s">
        <v>71</v>
      </c>
      <c r="S46" t="b">
        <v>1</v>
      </c>
      <c r="U46" s="2">
        <f>HYPERLINK("https://sbirkapp.gov.cz/detail/SPPDZRZQV675FZK2", "https://sbirkapp.gov.cz/detail/SPPDZRZQV675FZK2")</f>
        <v>0</v>
      </c>
      <c r="V46" t="s">
        <v>271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272</v>
      </c>
      <c r="F47" t="s">
        <v>28</v>
      </c>
      <c r="G47" t="s">
        <v>273</v>
      </c>
      <c r="H47" s="1">
        <v>38323</v>
      </c>
      <c r="I47" s="1">
        <v>45240.35786857952</v>
      </c>
      <c r="J47" t="s">
        <v>274</v>
      </c>
      <c r="K47" t="s">
        <v>125</v>
      </c>
      <c r="L47" s="1">
        <v>38334</v>
      </c>
      <c r="M47" t="s">
        <v>70</v>
      </c>
      <c r="N47" t="s">
        <v>71</v>
      </c>
      <c r="S47" t="b">
        <v>1</v>
      </c>
      <c r="U47" s="2">
        <f>HYPERLINK("https://sbirkapp.gov.cz/detail/SPPB33OSHM4KCBJM", "https://sbirkapp.gov.cz/detail/SPPB33OSHM4KCBJM")</f>
        <v>0</v>
      </c>
      <c r="V47" t="s">
        <v>275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276</v>
      </c>
      <c r="F48" t="s">
        <v>28</v>
      </c>
      <c r="G48" t="s">
        <v>277</v>
      </c>
      <c r="H48" s="1">
        <v>37917</v>
      </c>
      <c r="I48" s="1">
        <v>45240.3567887553</v>
      </c>
      <c r="J48" t="s">
        <v>278</v>
      </c>
      <c r="K48" t="s">
        <v>125</v>
      </c>
      <c r="L48" s="1">
        <v>37930</v>
      </c>
      <c r="M48" t="s">
        <v>279</v>
      </c>
      <c r="N48" t="s">
        <v>280</v>
      </c>
      <c r="R48" t="s">
        <v>213</v>
      </c>
      <c r="S48" t="b">
        <v>0</v>
      </c>
      <c r="T48" s="1">
        <v>45383</v>
      </c>
      <c r="U48" s="2">
        <f>HYPERLINK("https://sbirkapp.gov.cz/detail/SPPERTTWCBQ3AO5C", "https://sbirkapp.gov.cz/detail/SPPERTTWCBQ3AO5C")</f>
        <v>0</v>
      </c>
      <c r="V48" t="s">
        <v>281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282</v>
      </c>
      <c r="F49" t="s">
        <v>28</v>
      </c>
      <c r="G49" t="s">
        <v>283</v>
      </c>
      <c r="H49" s="1">
        <v>35138</v>
      </c>
      <c r="I49" s="1">
        <v>45240.35153807199</v>
      </c>
      <c r="J49" t="s">
        <v>284</v>
      </c>
      <c r="K49" t="s">
        <v>125</v>
      </c>
      <c r="L49" s="1">
        <v>35139</v>
      </c>
      <c r="M49" t="s">
        <v>70</v>
      </c>
      <c r="N49" t="s">
        <v>71</v>
      </c>
      <c r="S49" t="b">
        <v>1</v>
      </c>
      <c r="U49" s="2">
        <f>HYPERLINK("https://sbirkapp.gov.cz/detail/SPPMSBEWUNZQQTUI", "https://sbirkapp.gov.cz/detail/SPPMSBEWUNZQQTUI")</f>
        <v>0</v>
      </c>
      <c r="V49" t="s">
        <v>285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286</v>
      </c>
      <c r="F50" t="s">
        <v>44</v>
      </c>
      <c r="G50" t="s">
        <v>287</v>
      </c>
      <c r="H50" s="1">
        <v>34970</v>
      </c>
      <c r="I50" s="1">
        <v>45240.34941444224</v>
      </c>
      <c r="J50" t="s">
        <v>288</v>
      </c>
      <c r="K50" t="s">
        <v>125</v>
      </c>
      <c r="L50" s="1">
        <v>34971</v>
      </c>
      <c r="M50" t="s">
        <v>70</v>
      </c>
      <c r="N50" t="s">
        <v>289</v>
      </c>
      <c r="S50" t="b">
        <v>1</v>
      </c>
      <c r="U50" s="2">
        <f>HYPERLINK("https://sbirkapp.gov.cz/detail/SPPJN2VY5H3YNFNY", "https://sbirkapp.gov.cz/detail/SPPJN2VY5H3YNFNY")</f>
        <v>0</v>
      </c>
      <c r="V50" t="s">
        <v>290</v>
      </c>
      <c r="W50">
        <v>2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168</v>
      </c>
      <c r="F51" t="s">
        <v>44</v>
      </c>
      <c r="G51" t="s">
        <v>291</v>
      </c>
      <c r="H51" s="1">
        <v>44269</v>
      </c>
      <c r="I51" s="1">
        <v>45240.34572036689</v>
      </c>
      <c r="J51" t="s">
        <v>292</v>
      </c>
      <c r="K51" t="s">
        <v>125</v>
      </c>
      <c r="L51" s="1">
        <v>44277</v>
      </c>
      <c r="M51" t="s">
        <v>293</v>
      </c>
      <c r="N51" t="s">
        <v>294</v>
      </c>
      <c r="S51" t="b">
        <v>1</v>
      </c>
      <c r="U51" s="2">
        <f>HYPERLINK("https://sbirkapp.gov.cz/detail/SPPHZX6RZZAM526Y", "https://sbirkapp.gov.cz/detail/SPPHZX6RZZAM526Y")</f>
        <v>0</v>
      </c>
      <c r="V51" t="s">
        <v>295</v>
      </c>
      <c r="W51">
        <v>2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296</v>
      </c>
      <c r="F52" t="s">
        <v>44</v>
      </c>
      <c r="G52" t="s">
        <v>297</v>
      </c>
      <c r="H52" s="1">
        <v>44181</v>
      </c>
      <c r="I52" s="1">
        <v>45240.34411997804</v>
      </c>
      <c r="J52" t="s">
        <v>298</v>
      </c>
      <c r="K52" t="s">
        <v>125</v>
      </c>
      <c r="L52" s="1">
        <v>44182</v>
      </c>
      <c r="M52" t="s">
        <v>299</v>
      </c>
      <c r="N52" t="s">
        <v>300</v>
      </c>
      <c r="S52" t="b">
        <v>1</v>
      </c>
      <c r="U52" s="2">
        <f>HYPERLINK("https://sbirkapp.gov.cz/detail/SPPGQXBRAVQ2FFEK", "https://sbirkapp.gov.cz/detail/SPPGQXBRAVQ2FFEK")</f>
        <v>0</v>
      </c>
      <c r="V52" t="s">
        <v>301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172</v>
      </c>
      <c r="F53" t="s">
        <v>44</v>
      </c>
      <c r="G53" t="s">
        <v>302</v>
      </c>
      <c r="H53" s="1">
        <v>44181</v>
      </c>
      <c r="I53" s="1">
        <v>45237.35276981298</v>
      </c>
      <c r="J53" t="s">
        <v>298</v>
      </c>
      <c r="K53" t="s">
        <v>125</v>
      </c>
      <c r="L53" s="1">
        <v>44182</v>
      </c>
      <c r="M53" t="s">
        <v>303</v>
      </c>
      <c r="N53" t="s">
        <v>304</v>
      </c>
      <c r="S53" t="s">
        <v>305</v>
      </c>
      <c r="T53" t="s">
        <v>243</v>
      </c>
      <c r="U53" s="2">
        <f>HYPERLINK("https://sbirkapp.gov.cz/detail/SPPJ7PVIIUZ65KKE", "https://sbirkapp.gov.cz/detail/SPPJ7PVIIUZ65KKE")</f>
        <v>0</v>
      </c>
      <c r="V53" t="s">
        <v>306</v>
      </c>
      <c r="W53">
        <v>2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307</v>
      </c>
      <c r="F54" t="s">
        <v>44</v>
      </c>
      <c r="G54" t="s">
        <v>308</v>
      </c>
      <c r="H54" s="1">
        <v>44118</v>
      </c>
      <c r="I54" s="1">
        <v>45237.34747613097</v>
      </c>
      <c r="J54" t="s">
        <v>309</v>
      </c>
      <c r="K54" t="s">
        <v>125</v>
      </c>
      <c r="L54" s="1">
        <v>44119</v>
      </c>
      <c r="M54" t="s">
        <v>303</v>
      </c>
      <c r="N54" t="s">
        <v>304</v>
      </c>
      <c r="S54" t="s">
        <v>305</v>
      </c>
      <c r="T54" t="s">
        <v>243</v>
      </c>
      <c r="U54" s="2">
        <f>HYPERLINK("https://sbirkapp.gov.cz/detail/SPPW5L7FFJM2NVZQ", "https://sbirkapp.gov.cz/detail/SPPW5L7FFJM2NVZQ")</f>
        <v>0</v>
      </c>
      <c r="V54" t="s">
        <v>310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311</v>
      </c>
      <c r="F55" t="s">
        <v>44</v>
      </c>
      <c r="G55" t="s">
        <v>312</v>
      </c>
      <c r="H55" s="1">
        <v>38629</v>
      </c>
      <c r="I55" s="1">
        <v>45215.44505566418</v>
      </c>
      <c r="J55" t="s">
        <v>313</v>
      </c>
      <c r="K55" t="s">
        <v>125</v>
      </c>
      <c r="L55" s="1">
        <v>38701</v>
      </c>
      <c r="M55" t="s">
        <v>70</v>
      </c>
      <c r="N55" t="s">
        <v>289</v>
      </c>
      <c r="S55" t="b">
        <v>1</v>
      </c>
      <c r="U55" s="2">
        <f>HYPERLINK("https://sbirkapp.gov.cz/detail/SPPPMBOYJOXIU5RM", "https://sbirkapp.gov.cz/detail/SPPPMBOYJOXIU5RM")</f>
        <v>0</v>
      </c>
      <c r="V55" t="s">
        <v>314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315</v>
      </c>
      <c r="F56" t="s">
        <v>44</v>
      </c>
      <c r="G56" t="s">
        <v>316</v>
      </c>
      <c r="H56" s="1">
        <v>38111</v>
      </c>
      <c r="I56" s="1">
        <v>45215.43658906478</v>
      </c>
      <c r="J56" t="s">
        <v>317</v>
      </c>
      <c r="K56" t="s">
        <v>125</v>
      </c>
      <c r="L56" s="1">
        <v>38117</v>
      </c>
      <c r="M56" t="s">
        <v>318</v>
      </c>
      <c r="N56" t="s">
        <v>319</v>
      </c>
      <c r="S56" t="b">
        <v>1</v>
      </c>
      <c r="U56" s="2">
        <f>HYPERLINK("https://sbirkapp.gov.cz/detail/SPPUOFBITAA2CYJS", "https://sbirkapp.gov.cz/detail/SPPUOFBITAA2CYJS")</f>
        <v>0</v>
      </c>
      <c r="V56" t="s">
        <v>320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321</v>
      </c>
      <c r="F57" t="s">
        <v>44</v>
      </c>
      <c r="G57" t="s">
        <v>322</v>
      </c>
      <c r="H57" s="1">
        <v>45063</v>
      </c>
      <c r="I57" s="1">
        <v>45068.42890866522</v>
      </c>
      <c r="J57" t="s">
        <v>323</v>
      </c>
      <c r="K57" t="s">
        <v>31</v>
      </c>
      <c r="M57" t="s">
        <v>47</v>
      </c>
      <c r="N57" t="s">
        <v>48</v>
      </c>
      <c r="R57" t="s">
        <v>324</v>
      </c>
      <c r="S57" t="b">
        <v>0</v>
      </c>
      <c r="T57" s="1">
        <v>45835</v>
      </c>
      <c r="U57" s="2">
        <f>HYPERLINK("https://sbirkapp.gov.cz/detail/SPPDMO6B34QUDB3G", "https://sbirkapp.gov.cz/detail/SPPDMO6B34QUDB3G")</f>
        <v>0</v>
      </c>
      <c r="V57" t="s">
        <v>325</v>
      </c>
      <c r="W57">
        <v>2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326</v>
      </c>
      <c r="F58" t="s">
        <v>28</v>
      </c>
      <c r="G58" t="s">
        <v>153</v>
      </c>
      <c r="H58" s="1">
        <v>44910</v>
      </c>
      <c r="I58" s="1">
        <v>44911.53553877548</v>
      </c>
      <c r="J58" t="s">
        <v>327</v>
      </c>
      <c r="K58" t="s">
        <v>31</v>
      </c>
      <c r="M58" t="s">
        <v>39</v>
      </c>
      <c r="N58" t="s">
        <v>40</v>
      </c>
      <c r="R58" t="s">
        <v>328</v>
      </c>
      <c r="S58" t="b">
        <v>0</v>
      </c>
      <c r="T58" s="1">
        <v>45292</v>
      </c>
      <c r="U58" s="2">
        <f>HYPERLINK("https://sbirkapp.gov.cz/detail/SPPVPC3BERJYYT4G", "https://sbirkapp.gov.cz/detail/SPPVPC3BERJYYT4G")</f>
        <v>0</v>
      </c>
      <c r="V58" t="s">
        <v>329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330</v>
      </c>
      <c r="F59" t="s">
        <v>28</v>
      </c>
      <c r="G59" t="s">
        <v>134</v>
      </c>
      <c r="H59" s="1">
        <v>44910</v>
      </c>
      <c r="I59" s="1">
        <v>44911.52968657272</v>
      </c>
      <c r="J59" t="s">
        <v>327</v>
      </c>
      <c r="K59" t="s">
        <v>31</v>
      </c>
      <c r="M59" t="s">
        <v>136</v>
      </c>
      <c r="N59" t="s">
        <v>137</v>
      </c>
      <c r="R59" t="s">
        <v>331</v>
      </c>
      <c r="S59" t="b">
        <v>0</v>
      </c>
      <c r="T59" s="1">
        <v>45292</v>
      </c>
      <c r="U59" s="2">
        <f>HYPERLINK("https://sbirkapp.gov.cz/detail/SPPV7QIPLA3CDJQG", "https://sbirkapp.gov.cz/detail/SPPV7QIPLA3CDJQG")</f>
        <v>0</v>
      </c>
      <c r="V59" t="s">
        <v>332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333</v>
      </c>
      <c r="F60" t="s">
        <v>44</v>
      </c>
      <c r="G60" t="s">
        <v>334</v>
      </c>
      <c r="H60" s="1">
        <v>44713</v>
      </c>
      <c r="I60" s="1">
        <v>44726.37365594035</v>
      </c>
      <c r="J60" t="s">
        <v>335</v>
      </c>
      <c r="K60" t="s">
        <v>31</v>
      </c>
      <c r="M60" t="s">
        <v>336</v>
      </c>
      <c r="N60" t="s">
        <v>337</v>
      </c>
      <c r="S60" t="b">
        <v>1</v>
      </c>
      <c r="U60" s="2">
        <f>HYPERLINK("https://sbirkapp.gov.cz/detail/SPPOAPY7ZZMJCKWY", "https://sbirkapp.gov.cz/detail/SPPOAPY7ZZMJCKWY")</f>
        <v>0</v>
      </c>
      <c r="V60" t="s">
        <v>338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339</v>
      </c>
      <c r="F61" t="s">
        <v>28</v>
      </c>
      <c r="G61" t="s">
        <v>52</v>
      </c>
      <c r="H61" s="1">
        <v>44665</v>
      </c>
      <c r="I61" s="1">
        <v>44672.56612977244</v>
      </c>
      <c r="J61" t="s">
        <v>340</v>
      </c>
      <c r="K61" t="s">
        <v>31</v>
      </c>
      <c r="M61" t="s">
        <v>54</v>
      </c>
      <c r="N61" t="s">
        <v>55</v>
      </c>
      <c r="R61" t="s">
        <v>76</v>
      </c>
      <c r="S61" t="b">
        <v>0</v>
      </c>
      <c r="T61" s="1">
        <v>45287</v>
      </c>
      <c r="U61" s="2">
        <f>HYPERLINK("https://sbirkapp.gov.cz/detail/SPP7TLNVHUEKV64W", "https://sbirkapp.gov.cz/detail/SPP7TLNVHUEKV64W")</f>
        <v>0</v>
      </c>
      <c r="V61" t="s">
        <v>341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342</v>
      </c>
      <c r="F62" t="s">
        <v>28</v>
      </c>
      <c r="G62" t="s">
        <v>343</v>
      </c>
      <c r="H62" s="1">
        <v>44616</v>
      </c>
      <c r="I62" s="1">
        <v>44621.48457808067</v>
      </c>
      <c r="J62" t="s">
        <v>344</v>
      </c>
      <c r="K62" t="s">
        <v>31</v>
      </c>
      <c r="M62" t="s">
        <v>345</v>
      </c>
      <c r="N62" t="s">
        <v>346</v>
      </c>
      <c r="S62" t="b">
        <v>1</v>
      </c>
      <c r="U62" s="2">
        <f>HYPERLINK("https://sbirkapp.gov.cz/detail/SPPB6CCY4GEJNAYE", "https://sbirkapp.gov.cz/detail/SPPB6CCY4GEJNAYE")</f>
        <v>0</v>
      </c>
      <c r="V62" t="s">
        <v>347</v>
      </c>
      <c r="W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2026-08-17T22:17:22Z</dcterms:created>
  <dcterms:modified xsi:type="dcterms:W3CDTF">2026-08-17T22:17:22Z</dcterms:modified>
</cp:coreProperties>
</file>