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<sst xmlns="http://schemas.openxmlformats.org/spreadsheetml/2006/main" count="602" uniqueCount="263">
  <si>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</si>
  <si>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</si>
  <si>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</si>
  <si>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</si>
  <si>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</si>
  <si>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</si>
  <si>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</si>
  <si>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</si>
  <si>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</si>
  <si>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</si>
  <si>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</si>
  <si>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</si>
  <si>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</si>
  <si>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</si>
  <si>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</si>
  <si>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</si>
  <si>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</si>
  <si>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</si>
  <si>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</si>
  <si>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</si>
  <si>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</si>
  <si>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</si>
  <si>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</si>
  <si>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Soběslav</t>
  </si>
  <si>
    <t>00252921</t>
  </si>
  <si>
    <t>gfvbpaq</t>
  </si>
  <si>
    <t>Jihočeský kraj</t>
  </si>
  <si>
    <t>2/2026</t>
  </si>
  <si>
    <t>Obecně závazná vyhláška</t>
  </si>
  <si>
    <t>o zákazu konzumace alkoholických nápojů na veřejně přístupném místě</t>
  </si>
  <si>
    <t>2026-03-27</t>
  </si>
  <si>
    <t>Běžný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</si>
  <si>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</si>
  <si>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</si>
  <si>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1/2023: Obecně závazná vyhláška města Soběslavi č. 1/2023 o zákazu konzumace alkoholických nápojů na veřejně přístupném místě</t>
  </si>
  <si>
    <t>1663190782</t>
  </si>
  <si>
    <t>1/2026</t>
  </si>
  <si>
    <t>o nočním klidu</t>
  </si>
  <si>
    <t>noční klid</t>
  </si>
  <si>
    <t>zákon č. 251/2016 Sb., o některých přestupcích - § 5 odst. 7</t>
  </si>
  <si>
    <t>1/2025: o nočním klidu</t>
  </si>
  <si>
    <t>1663190781</t>
  </si>
  <si>
    <t>4/2025</t>
  </si>
  <si>
    <t>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</si>
  <si>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</si>
  <si>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</si>
  <si>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</si>
  <si>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4/2021: Obecně závazná vyhláška města Soběslavi č. 4/2021, o místním poplatku za obecní systém odpadového hospodářství</t>
  </si>
  <si>
    <t>1623252775</t>
  </si>
  <si>
    <t>3/2025</t>
  </si>
  <si>
    <t>o Městské policii</t>
  </si>
  <si>
    <t>2025-10-09</t>
  </si>
  <si>
    <t>obecní policie</t>
  </si>
  <si>
    <t xml:space="preserve">zákon č. 553/1991 Sb., o obecní policii - § 1 odst. 1 </t>
  </si>
  <si>
    <t>1/2006: Obecně závazná vyhláška č. 1/2006 o městské policii</t>
  </si>
  <si>
    <t>1582812316</t>
  </si>
  <si>
    <t>2/2025</t>
  </si>
  <si>
    <t>o veřejném pořádku</t>
  </si>
  <si>
    <t>2025-07-11</t>
  </si>
  <si>
    <t>veřejný pořádek - chov a pohyb zvířat; veřejný pořádek - plakátování; veřejný pořádek - podmínky pro pořádání veřejně přístupných akcí; pohyb psů; veřejný pořádek - jiné; veřejný pořádek - podmínky pro pořádání veřejně přístupných akcí</t>
  </si>
  <si>
    <t>zákon č. 128/2000 Sb., o obcích - § 10 písm. a)  - chov a pohyb zvířat; zákon č. 128/2000 Sb., o obcích - § 10 písm. c) - plakátování; zákon č. 128/2000 Sb., o obcích - § 10 písm. b) - podmínky pro pořádání veřejně přístupných akcí; zákon č. 246/1992 Sb., na ochranu zvířat proti týrání - § 24 odst. 2; zákon č. 128/2000 Sb., o obcích - § 10 písm. c) - jiné; zákon č. 128/2000 Sb., o obcích - § 10 písm. b) - podmínky pro pořádání veřejně přístupných akcí</t>
  </si>
  <si>
    <t>3/2016: Obecně závazná vyhláška č. 3/2016 k zabezpečení místních záležitostí veřejného pořádku</t>
  </si>
  <si>
    <t>1544456053</t>
  </si>
  <si>
    <t>1/2025</t>
  </si>
  <si>
    <t>2025-04-30</t>
  </si>
  <si>
    <t>1/2024: Obecně závazná vyhláška města Soběslavi č. 1/2024 o nočním klidu</t>
  </si>
  <si>
    <t>1/2026: o nočním klidu</t>
  </si>
  <si>
    <t>1511150158</t>
  </si>
  <si>
    <t>6/2024</t>
  </si>
  <si>
    <t>o místním poplatku za užívání veřejného prostranství</t>
  </si>
  <si>
    <t>2025-01-01</t>
  </si>
  <si>
    <t>místní poplatek za užívání veřejného prostranství</t>
  </si>
  <si>
    <t>zákon č. 565/1990 Sb., o místních poplatcích - § 14 - za užívání veřejného prostranství</t>
  </si>
  <si>
    <t>1/2015: Obecně závazná vyhlášky č. 1/2015, kterou se mění OZV č. 1/2011 o místních poplatcích</t>
  </si>
  <si>
    <t>1452283765</t>
  </si>
  <si>
    <t>5/2024</t>
  </si>
  <si>
    <t>Nařízení</t>
  </si>
  <si>
    <t>kterým se zrušuje nařízení města Soběslavi č. 2/2011 ze dne 30.8.2011 o cenách za pronájem hrobových míst a služeb s tím spojených</t>
  </si>
  <si>
    <t>2025-02-01</t>
  </si>
  <si>
    <t>zrušovací</t>
  </si>
  <si>
    <t>ústavní zákon č. 1/1993 Sb., Ústava České republiky - čl. 79 odst. 3 - zrušovací nařízení</t>
  </si>
  <si>
    <t>2/2011: Nařízení města Soběslavi č. 2/2011 o cenách za pronájem hrobových míst a služeb s tím spojených</t>
  </si>
  <si>
    <t>1452283537</t>
  </si>
  <si>
    <t>4/2024</t>
  </si>
  <si>
    <t>o stanovení místních koeficientů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</si>
  <si>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</si>
  <si>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</si>
  <si>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1/2008: Obecně závazná vyhláška č. 1/2008 o stanovení koeficientu pro výpočet daně z nemovitosti</t>
  </si>
  <si>
    <t>1387646489</t>
  </si>
  <si>
    <t>3/2024</t>
  </si>
  <si>
    <t>O záměru zadat zpracování lesní hospodářské osnovy pro zařizovací obvod "LHO J. Hradec"</t>
  </si>
  <si>
    <t>2024-07-31</t>
  </si>
  <si>
    <t>lesní hospodářské osnovy</t>
  </si>
  <si>
    <t>zákon č. 289/1995 Sb., lesní zákon - § 25 odst. 2</t>
  </si>
  <si>
    <t>3/2004: O vyhlášení záměru zadat zpracování lesních hospodářských osnov; 3/2014: Nařízení č. 3/2014</t>
  </si>
  <si>
    <t>1386589545</t>
  </si>
  <si>
    <t>2/2024</t>
  </si>
  <si>
    <t>Obecně závazná vyhláška č. 2/2024, kterou se zrušuje obecně závazná vyhláška č. 3/2011 ze dne 21.9.2011</t>
  </si>
  <si>
    <t>2024-05-10</t>
  </si>
  <si>
    <t>ústavní zákon č. 1/1993 Sb., Ústava České republiky - čl. 104 odst. 3 - zrušovací OZV</t>
  </si>
  <si>
    <t>3/2011: Vyhláška č. 3/2011 města Soběslav o vytvoření a použití účelových prostředků fondu rozvoje bydlení města Soběslav</t>
  </si>
  <si>
    <t>1349509692</t>
  </si>
  <si>
    <t>1/2024</t>
  </si>
  <si>
    <t>Obecně závazná vyhláška města Soběslavi č. 1/2024 o nočním klidu</t>
  </si>
  <si>
    <t>2024-04-30</t>
  </si>
  <si>
    <t>2/2023: Obecně závazná vyhláška města Soběslavi č. 2/2023, o nočním klidu</t>
  </si>
  <si>
    <t>1349496303</t>
  </si>
  <si>
    <t>01/2020</t>
  </si>
  <si>
    <t>O záměru zadat zpracování lesní hospodářské osnovy pro zařizovací obvod "LHO Tábor"</t>
  </si>
  <si>
    <t>2021-01-02</t>
  </si>
  <si>
    <t>Dle přechodného ustanovení</t>
  </si>
  <si>
    <t>1324633005</t>
  </si>
  <si>
    <t>3/2004</t>
  </si>
  <si>
    <t>O vyhlášení záměru zadat zpracování lesních hospodářských osnov</t>
  </si>
  <si>
    <t>2004-10-06</t>
  </si>
  <si>
    <t>3/2024: O záměru zadat zpracování lesní hospodářské osnovy pro zařizovací obvod "LHO J. Hradec"; 3/2024: O záměru zadat zpracování lesní hospodářské osnovy pro zařizovací obvod "LHO J. Hradec"; 3/2024: O záměru zadat zpracování lesní hospodářské osnovy pro zařizovací obvod "LHO J. Hradec"</t>
  </si>
  <si>
    <t>1322206090</t>
  </si>
  <si>
    <t>4/2004</t>
  </si>
  <si>
    <t>Tržní řád</t>
  </si>
  <si>
    <t>2005-01-01</t>
  </si>
  <si>
    <t>regulace prodeje zboží a nabízení služeb - tržní řád</t>
  </si>
  <si>
    <t xml:space="preserve">zákon č. 455/1991 Sb., živnostenský zákon - § 18 odst. 1 </t>
  </si>
  <si>
    <t>1322184760</t>
  </si>
  <si>
    <t>1/2006</t>
  </si>
  <si>
    <t>Obecně závazná vyhláška č. 1/2006 o městské policii</t>
  </si>
  <si>
    <t>2006-12-21</t>
  </si>
  <si>
    <t>3/2025: o Městské policii</t>
  </si>
  <si>
    <t>1322077526</t>
  </si>
  <si>
    <t>1/2008</t>
  </si>
  <si>
    <t>Obecně závazná vyhláška č. 1/2008 o stanovení koeficientu pro výpočet daně z nemovitosti</t>
  </si>
  <si>
    <t>2009-01-01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</si>
  <si>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</si>
  <si>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</si>
  <si>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4/2024: o stanovení místních koeficientů daně z nemovitých věcí; 4/2024: o stanovení místních koeficientů daně z nemovitých věcí</t>
  </si>
  <si>
    <t>1322017644</t>
  </si>
  <si>
    <t>1/2009</t>
  </si>
  <si>
    <t>Nařízení města Soběslavi č. 1/2009 o zabezpečení schůdnosti chodníků a místních komunikací na území města Soběslavi</t>
  </si>
  <si>
    <t>2009-11-01</t>
  </si>
  <si>
    <t>pozemní komunikace - odstranění závad ve schůdnosti</t>
  </si>
  <si>
    <t xml:space="preserve">zákon č. 13/1997 Sb., o pozemních komunikacích - § 27 odst. 7 </t>
  </si>
  <si>
    <t>1318086810</t>
  </si>
  <si>
    <t>1/2010</t>
  </si>
  <si>
    <t>VÝMAZ</t>
  </si>
  <si>
    <t>-</t>
  </si>
  <si>
    <t>1318013310</t>
  </si>
  <si>
    <t>2/2011</t>
  </si>
  <si>
    <t>Nařízení města Soběslavi č. 2/2011 o cenách za pronájem hrobových míst a služeb s tím spojených</t>
  </si>
  <si>
    <t>2011-10-01</t>
  </si>
  <si>
    <t>regulace cen - stanovení maximálních cen, pokud nejsou stanoveny ministerstvem</t>
  </si>
  <si>
    <t>zákon č. 265/1991 Sb., o působnosti orgánů České republiky v oblasti cen - § 4a odst. 1 písm. a)</t>
  </si>
  <si>
    <t>5/2024: kterým se zrušuje nařízení města Soběslavi č. 2/2011 ze dne 30.8.2011 o cenách za pronájem hrobových míst a služeb s tím spojených</t>
  </si>
  <si>
    <t>1317990484</t>
  </si>
  <si>
    <t>3/2011</t>
  </si>
  <si>
    <t>Vyhláška č. 3/2011 města Soběslav o vytvoření a použití účelových prostředků fondu rozvoje bydlení města Soběslav</t>
  </si>
  <si>
    <t>jiná</t>
  </si>
  <si>
    <t xml:space="preserve">ústavní zákon č. 1/1993 Sb., Ústava České republiky - čl. 104 odst. 3 </t>
  </si>
  <si>
    <t>2/2024: Obecně závazná vyhláška č. 2/2024, kterou se zrušuje obecně závazná vyhláška č. 3/2011 ze dne 21.9.2011</t>
  </si>
  <si>
    <t>1317957243</t>
  </si>
  <si>
    <t>3/2014</t>
  </si>
  <si>
    <t>Nařízení č. 3/2014</t>
  </si>
  <si>
    <t>2014-09-10</t>
  </si>
  <si>
    <t>1317858393</t>
  </si>
  <si>
    <t>1/2015</t>
  </si>
  <si>
    <t>Obecně závazná vyhlášky č. 1/2015, kterou se mění OZV č. 1/2011 o místních poplatcích</t>
  </si>
  <si>
    <t>2015-05-01</t>
  </si>
  <si>
    <t>6/2024: o místním poplatku za užívání veřejného prostranství</t>
  </si>
  <si>
    <t>1317858392</t>
  </si>
  <si>
    <t>1/2016</t>
  </si>
  <si>
    <t>Nařízení města Soběslavi č. 1/2016 o zákazu podomního a pochůzkového prodeje na území města</t>
  </si>
  <si>
    <t>2016-11-03</t>
  </si>
  <si>
    <t>regulace podomního a pochůzkového prodeje a nabízení služeb</t>
  </si>
  <si>
    <t xml:space="preserve">zákon č. 455/1991 Sb., živnostenský zákon - § 18 odst. 4 </t>
  </si>
  <si>
    <t>1215640495</t>
  </si>
  <si>
    <t>3/2016</t>
  </si>
  <si>
    <t>Obecně závazná vyhláška č. 3/2016 k zabezpečení místních záležitostí veřejného pořádku</t>
  </si>
  <si>
    <t>2016-12-31</t>
  </si>
  <si>
    <t>pohyb psů; veřejný pořádek - plakátování; veřejný pořádek - podmínky pro pořádání veřejně přístupných akcí</t>
  </si>
  <si>
    <t>zákon č. 246/1992 Sb., na ochranu zvířat proti týrání - § 24 odst. 2; zákon č. 128/2000 Sb., o obcích - § 10 písm. c) - plakátování; zákon č. 128/2000 Sb., o obcích - § 10 písm. b) - podmínky pro pořádání veřejně přístupných akcí</t>
  </si>
  <si>
    <t>2/2025: o veřejném pořádku; 2/2025: o veřejném pořádku</t>
  </si>
  <si>
    <t>1215014333</t>
  </si>
  <si>
    <t>3/2017</t>
  </si>
  <si>
    <t>Obecně závazná vyhláška č. 3/2017 o regulaci provozování hazardních her na území města Soběslavi</t>
  </si>
  <si>
    <t>2018-01-01</t>
  </si>
  <si>
    <t>hazardní hry</t>
  </si>
  <si>
    <t xml:space="preserve">zákon č. 186/2016 Sb., o hazardních hrách - § 12 </t>
  </si>
  <si>
    <t>1215000257</t>
  </si>
  <si>
    <t>5/2019</t>
  </si>
  <si>
    <t>Obecně závazná vyhláška č. 5/2019 o místním poplatku ze psů</t>
  </si>
  <si>
    <t>2020-01-01</t>
  </si>
  <si>
    <t>místní poplatek ze psů</t>
  </si>
  <si>
    <t>zákon č. 565/1990 Sb., o místních poplatcích - § 14 - ze psů</t>
  </si>
  <si>
    <t>1214989826</t>
  </si>
  <si>
    <t>3/2019</t>
  </si>
  <si>
    <t>Obecně závazná vyhláška č. 3/2019, kterou se stanoví školský obvod mateřských škol zřizovaných městem Soběslav a část společného školského obvodu mateřských škol</t>
  </si>
  <si>
    <t>2019-10-12</t>
  </si>
  <si>
    <t>školské obvody - mateřské školy</t>
  </si>
  <si>
    <t>zákon č. 561/2004 Sb., školský zákon - § 179 odst. 3 a § 178 odst. 2 písm. c)</t>
  </si>
  <si>
    <t>1214989735</t>
  </si>
  <si>
    <t>2/2023</t>
  </si>
  <si>
    <t>Obecně závazná vyhláška města Soběslavi č. 2/2023, o nočním klidu</t>
  </si>
  <si>
    <t>2023-05-05</t>
  </si>
  <si>
    <t>2/2022: Obecně závazná vyhláška města Soběslavi č. 2/2022, o nočním klidu</t>
  </si>
  <si>
    <t>1177828661</t>
  </si>
  <si>
    <t>1/2023</t>
  </si>
  <si>
    <t>Obecně závazná vyhláška města Soběslavi č. 1/2023 o zákazu konzumace alkoholických nápojů na veřejně přístupném místě</t>
  </si>
  <si>
    <t>2023-03-07</t>
  </si>
  <si>
    <t>2/2026: o zákazu konzumace alkoholických nápojů na veřejně přístupném místě; 2/2026: o zákazu konzumace alkoholických nápojů na veřejně přístupném místě</t>
  </si>
  <si>
    <t>1146167722</t>
  </si>
  <si>
    <t>1/2011</t>
  </si>
  <si>
    <t>1047605443</t>
  </si>
  <si>
    <t>4/2021</t>
  </si>
  <si>
    <t>Obecně závazná vyhláška města Soběslavi č. 4/2021, o místním poplatku za obecní systém odpadového hospodářství</t>
  </si>
  <si>
    <t>2022-01-01</t>
  </si>
  <si>
    <t>4/2025: o místním poplatku za obecní systém odpadového hospodářství; 4/2025: o místním poplatku za obecní systém odpadového hospodářství</t>
  </si>
  <si>
    <t>1047148980</t>
  </si>
  <si>
    <t>2/2021</t>
  </si>
  <si>
    <t>Obecně závazná vyhláška č. 2/2021, kterou se mění obecně závazná vyhláška č. 6/2019 o místním poplatku z pobytu</t>
  </si>
  <si>
    <t>2021-10-14</t>
  </si>
  <si>
    <t>místní poplatek z pobytu</t>
  </si>
  <si>
    <t>zákon č. 565/1990 Sb., o místních poplatcích - § 14 - z pobytu</t>
  </si>
  <si>
    <t>6/2019: Obecně závazná vyhláška č. 6/2019 o místním poplatku z pobytu</t>
  </si>
  <si>
    <t>1047116800</t>
  </si>
  <si>
    <t>6/2019</t>
  </si>
  <si>
    <t>Obecně závazná vyhláška č. 6/2019 o místním poplatku z pobytu</t>
  </si>
  <si>
    <t>2/2021: Obecně závazná vyhláška č. 2/2021, kterou se mění obecně závazná vyhláška č. 6/2019 o místním poplatku z pobytu</t>
  </si>
  <si>
    <t>1047106947</t>
  </si>
  <si>
    <t>4/2019</t>
  </si>
  <si>
    <t>1047103912</t>
  </si>
  <si>
    <t>3/2021</t>
  </si>
  <si>
    <t>Obecně závazná vyhláška města Soběslavi č. 3/2021, o stanovení obecního systému odpadového hospodářství</t>
  </si>
  <si>
    <t>systém odpadového hospodářství</t>
  </si>
  <si>
    <t>zákon č. 541/2020 Sb., o odpadech - § 59 odst. 4</t>
  </si>
  <si>
    <t>1047040497</t>
  </si>
  <si>
    <t>3/2018</t>
  </si>
  <si>
    <t>1047018382</t>
  </si>
  <si>
    <t>2/2022</t>
  </si>
  <si>
    <t>Obecně závazná vyhláška města Soběslavi č. 2/2022, o nočním klidu</t>
  </si>
  <si>
    <t>2022-05-13</t>
  </si>
  <si>
    <t>zákon č. 251/2016 Sb., o některých přestupcích - § 5 odst. 6</t>
  </si>
  <si>
    <t>1/2021: Obecně závazná vyhláška města Soběslavi č. 1/2021, o nočním klidu</t>
  </si>
  <si>
    <t>1032394279</t>
  </si>
  <si>
    <t>1/2021</t>
  </si>
  <si>
    <t>Obecně závazná vyhláška města Soběslavi č. 1/2021, o nočním klidu</t>
  </si>
  <si>
    <t>2021-05-14</t>
  </si>
  <si>
    <t>1032383761</t>
  </si>
  <si>
    <t>1/2014</t>
  </si>
  <si>
    <t>Obecně závazná vyhláška č. 1/2014, kterou se doplňuje obecně závazná vyhláška č. 4/2005 ze dne 14.12.2005</t>
  </si>
  <si>
    <t>2014-03-28</t>
  </si>
  <si>
    <t>školské obvody - základní školy; školské obvody - základní školy</t>
  </si>
  <si>
    <t>zákon č. 561/2004 Sb., školský zákon - § 178 odst. 2 písm. b); zákon č. 561/2004 Sb., školský zákon - § 178 odst. 2 písm. c)</t>
  </si>
  <si>
    <t>4/2005: Obecně závazná vyhláška č. 4/2005, kterou se stanoví školské obvody základních škol zřízených městem Soběslav a části společných školských obvodů</t>
  </si>
  <si>
    <t>1/2022: Obecně závazná vyhláška č. 1/2022, kterou se stanoví školský obvod základních škol zřizovaných městem Soběslav a část společného školského obvodu základních škol; 1/2022: Obecně závazná vyhláška č. 1/2022, kterou se stanoví školský obvod základních škol zřizovaných městem Soběslav a část společného školského obvodu základních škol</t>
  </si>
  <si>
    <t>1012318872</t>
  </si>
  <si>
    <t>1/2022</t>
  </si>
  <si>
    <t>Obecně závazná vyhláška č. 1/2022, kterou se stanoví školský obvod základních škol zřizovaných městem Soběslav a část společného školského obvodu základních škol</t>
  </si>
  <si>
    <t>2022-03-23</t>
  </si>
  <si>
    <t>4/2005: Obecně závazná vyhláška č. 4/2005, kterou se stanoví školské obvody základních škol zřízených městem Soběslav a části společných školských obvodů; 1/2014: Obecně závazná vyhláška č. 1/2014, kterou se doplňuje obecně závazná vyhláška č. 4/2005 ze dne 14.12.2005</t>
  </si>
  <si>
    <t>1011997564</t>
  </si>
  <si>
    <t>4/2005</t>
  </si>
  <si>
    <t>Obecně závazná vyhláška č. 4/2005, kterou se stanoví školské obvody základních škol zřízených městem Soběslav a části společných školských obvodů</t>
  </si>
  <si>
    <t>2006-01-01</t>
  </si>
  <si>
    <t>1/2014: Obecně závazná vyhláška č. 1/2014, kterou se doplňuje obecně závazná vyhláška č. 4/2005 ze dne 14.12.2005; 1/2014: Obecně závazná vyhláška č. 1/2014, kterou se doplňuje obecně závazná vyhláška č. 4/2005 ze dne 14.12.2005; 1/2022: Obecně závazná vyhláška č. 1/2022, kterou se stanoví školský obvod základních škol zřizovaných městem Soběslav a část společného školského obvodu základních škol; 1/2022: Obecně závazná vyhláška č. 1/2022, kterou se stanoví školský obvod základních škol zřizovaných městem Soběslav a část společného školského obvodu základních škol; 1/2022: Obecně závazná vyhláška č. 1/2022, kterou se stanoví školský obvod základních škol zřizovaných městem Soběslav a část společného školského obvodu základních škol</t>
  </si>
  <si>
    <t>1011976434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</si>
</sst>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46092</v>
      </c>
      <c r="I2" s="1">
        <v>46093.48121672699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HYPERLINK("https://sbirkapp.gov.cz/detail/SPPXJ563QHW32D2I", "https://sbirkapp.gov.cz/detail/SPPXJ563QHW32D2I")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46092</v>
      </c>
      <c r="I3" s="1">
        <v>46093.48119670168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HYPERLINK("https://sbirkapp.gov.cz/detail/SPP3C6AOQW7FSN5O", "https://sbirkapp.gov.cz/detail/SPP3C6AOQW7FSN5O")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46008</v>
      </c>
      <c r="I4" s="1">
        <v>46009.40634539976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HYPERLINK("https://sbirkapp.gov.cz/detail/SPP76N4SDPUAYUAM", "https://sbirkapp.gov.cz/detail/SPP76N4SDPUAYUAM")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45923</v>
      </c>
      <c r="I5" s="1">
        <v>45924.66605155242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HYPERLINK("https://sbirkapp.gov.cz/detail/SPP6N22DLYPDKZNM", "https://sbirkapp.gov.cz/detail/SPP6N22DLYPDKZNM")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45833</v>
      </c>
      <c r="I6" s="1">
        <v>45834.54460893479</v>
      </c>
      <c r="J6" t="s">
        <v>58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HYPERLINK("https://sbirkapp.gov.cz/detail/SPPNQV5WOADB5UYY", "https://sbirkapp.gov.cz/detail/SPPNQV5WOADB5UYY")</f>
        <v>0</v>
      </c>
      <c r="V6" t="s">
        <v>62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37</v>
      </c>
      <c r="H7" s="1">
        <v>45763</v>
      </c>
      <c r="I7" s="1">
        <v>45764.43168003678</v>
      </c>
      <c r="J7" t="s">
        <v>64</v>
      </c>
      <c r="K7" t="s">
        <v>31</v>
      </c>
      <c r="M7" t="s">
        <v>38</v>
      </c>
      <c r="N7" t="s">
        <v>39</v>
      </c>
      <c r="P7" t="s">
        <v>65</v>
      </c>
      <c r="R7" t="s">
        <v>66</v>
      </c>
      <c r="S7" t="b">
        <v>0</v>
      </c>
      <c r="T7" s="1">
        <v>46108</v>
      </c>
      <c r="U7" s="2">
        <f>HYPERLINK("https://sbirkapp.gov.cz/detail/SPPVOORHJCIN3XCO", "https://sbirkapp.gov.cz/detail/SPPVOORHJCIN3XCO")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45637</v>
      </c>
      <c r="I8" s="1">
        <v>45639.42935267508</v>
      </c>
      <c r="J8" t="s">
        <v>70</v>
      </c>
      <c r="K8" t="s">
        <v>31</v>
      </c>
      <c r="M8" t="s">
        <v>71</v>
      </c>
      <c r="N8" t="s">
        <v>72</v>
      </c>
      <c r="P8" t="s">
        <v>73</v>
      </c>
      <c r="S8" t="b">
        <v>1</v>
      </c>
      <c r="U8" s="2">
        <f>HYPERLINK("https://sbirkapp.gov.cz/detail/SPPEINRWWSX373BI", "https://sbirkapp.gov.cz/detail/SPPEINRWWSX373BI")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76</v>
      </c>
      <c r="G9" t="s">
        <v>77</v>
      </c>
      <c r="H9" s="1">
        <v>45566</v>
      </c>
      <c r="I9" s="1">
        <v>45639.42933466956</v>
      </c>
      <c r="J9" t="s">
        <v>78</v>
      </c>
      <c r="K9" t="s">
        <v>31</v>
      </c>
      <c r="M9" t="s">
        <v>79</v>
      </c>
      <c r="N9" t="s">
        <v>80</v>
      </c>
      <c r="P9" t="s">
        <v>81</v>
      </c>
      <c r="S9" t="b">
        <v>1</v>
      </c>
      <c r="U9" s="2">
        <f>HYPERLINK("https://sbirkapp.gov.cz/detail/SPP2VSSUFDO6QL4U", "https://sbirkapp.gov.cz/detail/SPP2VSSUFDO6QL4U")</f>
        <v>0</v>
      </c>
      <c r="V9" t="s">
        <v>82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83</v>
      </c>
      <c r="F10" t="s">
        <v>28</v>
      </c>
      <c r="G10" t="s">
        <v>84</v>
      </c>
      <c r="H10" s="1">
        <v>45469</v>
      </c>
      <c r="I10" s="1">
        <v>45491.55897792696</v>
      </c>
      <c r="J10" t="s">
        <v>70</v>
      </c>
      <c r="K10" t="s">
        <v>31</v>
      </c>
      <c r="M10" t="s">
        <v>85</v>
      </c>
      <c r="N10" t="s">
        <v>86</v>
      </c>
      <c r="P10" t="s">
        <v>87</v>
      </c>
      <c r="S10" t="b">
        <v>1</v>
      </c>
      <c r="U10" s="2">
        <f>HYPERLINK("https://sbirkapp.gov.cz/detail/SPP3MSKJ4HK2JAF4", "https://sbirkapp.gov.cz/detail/SPP3MSKJ4HK2JAF4")</f>
        <v>0</v>
      </c>
      <c r="V10" t="s">
        <v>88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89</v>
      </c>
      <c r="F11" t="s">
        <v>76</v>
      </c>
      <c r="G11" t="s">
        <v>90</v>
      </c>
      <c r="H11" s="1">
        <v>45419</v>
      </c>
      <c r="I11" s="1">
        <v>45489.60269872598</v>
      </c>
      <c r="J11" t="s">
        <v>91</v>
      </c>
      <c r="K11" t="s">
        <v>31</v>
      </c>
      <c r="M11" t="s">
        <v>92</v>
      </c>
      <c r="N11" t="s">
        <v>93</v>
      </c>
      <c r="P11" t="s">
        <v>94</v>
      </c>
      <c r="S11" t="b">
        <v>1</v>
      </c>
      <c r="U11" s="2">
        <f>HYPERLINK("https://sbirkapp.gov.cz/detail/SPPFROKHOT26E4A2", "https://sbirkapp.gov.cz/detail/SPPFROKHOT26E4A2")</f>
        <v>0</v>
      </c>
      <c r="V11" t="s">
        <v>95</v>
      </c>
      <c r="W11">
        <v>3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96</v>
      </c>
      <c r="F12" t="s">
        <v>28</v>
      </c>
      <c r="G12" t="s">
        <v>97</v>
      </c>
      <c r="H12" s="1">
        <v>45406</v>
      </c>
      <c r="I12" s="1">
        <v>45407.53385770126</v>
      </c>
      <c r="J12" t="s">
        <v>98</v>
      </c>
      <c r="K12" t="s">
        <v>31</v>
      </c>
      <c r="M12" t="s">
        <v>79</v>
      </c>
      <c r="N12" t="s">
        <v>99</v>
      </c>
      <c r="P12" t="s">
        <v>100</v>
      </c>
      <c r="S12" t="b">
        <v>1</v>
      </c>
      <c r="U12" s="2">
        <f>HYPERLINK("https://sbirkapp.gov.cz/detail/SPPASRFCAJORGZQI", "https://sbirkapp.gov.cz/detail/SPPASRFCAJORGZQI")</f>
        <v>0</v>
      </c>
      <c r="V12" t="s">
        <v>101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102</v>
      </c>
      <c r="F13" t="s">
        <v>28</v>
      </c>
      <c r="G13" t="s">
        <v>103</v>
      </c>
      <c r="H13" s="1">
        <v>45406</v>
      </c>
      <c r="I13" s="1">
        <v>45407.52335417249</v>
      </c>
      <c r="J13" t="s">
        <v>104</v>
      </c>
      <c r="K13" t="s">
        <v>31</v>
      </c>
      <c r="M13" t="s">
        <v>38</v>
      </c>
      <c r="N13" t="s">
        <v>39</v>
      </c>
      <c r="P13" t="s">
        <v>105</v>
      </c>
      <c r="R13" t="s">
        <v>40</v>
      </c>
      <c r="S13" t="b">
        <v>0</v>
      </c>
      <c r="T13" s="1">
        <v>45777</v>
      </c>
      <c r="U13" s="2">
        <f>HYPERLINK("https://sbirkapp.gov.cz/detail/SPPMLMXH6RUWR32S", "https://sbirkapp.gov.cz/detail/SPPMLMXH6RUWR32S")</f>
        <v>0</v>
      </c>
      <c r="V13" t="s">
        <v>106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107</v>
      </c>
      <c r="F14" t="s">
        <v>76</v>
      </c>
      <c r="G14" t="s">
        <v>108</v>
      </c>
      <c r="H14" s="1">
        <v>44180</v>
      </c>
      <c r="I14" s="1">
        <v>45356.42277522202</v>
      </c>
      <c r="J14" t="s">
        <v>109</v>
      </c>
      <c r="K14" t="s">
        <v>110</v>
      </c>
      <c r="L14" s="1">
        <v>44183</v>
      </c>
      <c r="M14" t="s">
        <v>92</v>
      </c>
      <c r="N14" t="s">
        <v>93</v>
      </c>
      <c r="S14" t="b">
        <v>1</v>
      </c>
      <c r="U14" s="2">
        <f>HYPERLINK("https://sbirkapp.gov.cz/detail/SPP5M2YFCWZ6HEOG", "https://sbirkapp.gov.cz/detail/SPP5M2YFCWZ6HEOG")</f>
        <v>0</v>
      </c>
      <c r="V14" t="s">
        <v>111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112</v>
      </c>
      <c r="F15" t="s">
        <v>76</v>
      </c>
      <c r="G15" t="s">
        <v>113</v>
      </c>
      <c r="H15" s="1">
        <v>38251</v>
      </c>
      <c r="I15" s="1">
        <v>45350.70519109914</v>
      </c>
      <c r="J15" t="s">
        <v>114</v>
      </c>
      <c r="K15" t="s">
        <v>110</v>
      </c>
      <c r="L15" s="1">
        <v>38251</v>
      </c>
      <c r="M15" t="s">
        <v>92</v>
      </c>
      <c r="N15" t="s">
        <v>93</v>
      </c>
      <c r="R15" t="s">
        <v>115</v>
      </c>
      <c r="S15" t="b">
        <v>0</v>
      </c>
      <c r="T15" s="1">
        <v>45504</v>
      </c>
      <c r="U15" s="2">
        <f>HYPERLINK("https://sbirkapp.gov.cz/detail/SPPAOK4DIHWDKLZE", "https://sbirkapp.gov.cz/detail/SPPAOK4DIHWDKLZE")</f>
        <v>0</v>
      </c>
      <c r="V15" t="s">
        <v>116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117</v>
      </c>
      <c r="F16" t="s">
        <v>76</v>
      </c>
      <c r="G16" t="s">
        <v>118</v>
      </c>
      <c r="H16" s="1">
        <v>38314</v>
      </c>
      <c r="I16" s="1">
        <v>45350.68595822262</v>
      </c>
      <c r="J16" t="s">
        <v>119</v>
      </c>
      <c r="K16" t="s">
        <v>110</v>
      </c>
      <c r="L16" s="1">
        <v>38314</v>
      </c>
      <c r="M16" t="s">
        <v>120</v>
      </c>
      <c r="N16" t="s">
        <v>121</v>
      </c>
      <c r="S16" t="b">
        <v>1</v>
      </c>
      <c r="U16" s="2">
        <f>HYPERLINK("https://sbirkapp.gov.cz/detail/SPPZ3X4SDHWF7W6Q", "https://sbirkapp.gov.cz/detail/SPPZ3X4SDHWF7W6Q")</f>
        <v>0</v>
      </c>
      <c r="V16" t="s">
        <v>122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123</v>
      </c>
      <c r="F17" t="s">
        <v>28</v>
      </c>
      <c r="G17" t="s">
        <v>124</v>
      </c>
      <c r="H17" s="1">
        <v>39071</v>
      </c>
      <c r="I17" s="1">
        <v>45350.57905284139</v>
      </c>
      <c r="J17" t="s">
        <v>125</v>
      </c>
      <c r="K17" t="s">
        <v>110</v>
      </c>
      <c r="L17" s="1">
        <v>39072</v>
      </c>
      <c r="M17" t="s">
        <v>52</v>
      </c>
      <c r="N17" t="s">
        <v>53</v>
      </c>
      <c r="R17" t="s">
        <v>126</v>
      </c>
      <c r="S17" t="b">
        <v>0</v>
      </c>
      <c r="T17" s="1">
        <v>45939</v>
      </c>
      <c r="U17" s="2">
        <f>HYPERLINK("https://sbirkapp.gov.cz/detail/SPPVN56OUCCYZ5SY", "https://sbirkapp.gov.cz/detail/SPPVN56OUCCYZ5SY")</f>
        <v>0</v>
      </c>
      <c r="V17" t="s">
        <v>127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128</v>
      </c>
      <c r="F18" t="s">
        <v>28</v>
      </c>
      <c r="G18" t="s">
        <v>129</v>
      </c>
      <c r="H18" s="1">
        <v>39624</v>
      </c>
      <c r="I18" s="1">
        <v>45350.51499689558</v>
      </c>
      <c r="J18" t="s">
        <v>130</v>
      </c>
      <c r="K18" t="s">
        <v>110</v>
      </c>
      <c r="L18" s="1">
        <v>39625</v>
      </c>
      <c r="M18" t="s">
        <v>131</v>
      </c>
      <c r="N18" t="s">
        <v>132</v>
      </c>
      <c r="R18" t="s">
        <v>133</v>
      </c>
      <c r="S18" t="b">
        <v>0</v>
      </c>
      <c r="T18" s="1">
        <v>45658</v>
      </c>
      <c r="U18" s="2">
        <f>HYPERLINK("https://sbirkapp.gov.cz/detail/SPPTZMZDDEA2UG74", "https://sbirkapp.gov.cz/detail/SPPTZMZDDEA2UG74")</f>
        <v>0</v>
      </c>
      <c r="V18" t="s">
        <v>134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135</v>
      </c>
      <c r="F19" t="s">
        <v>76</v>
      </c>
      <c r="G19" t="s">
        <v>136</v>
      </c>
      <c r="H19" s="1">
        <v>40113</v>
      </c>
      <c r="I19" s="1">
        <v>45342.5151968539</v>
      </c>
      <c r="J19" t="s">
        <v>137</v>
      </c>
      <c r="K19" t="s">
        <v>110</v>
      </c>
      <c r="L19" s="1">
        <v>40115</v>
      </c>
      <c r="M19" t="s">
        <v>138</v>
      </c>
      <c r="N19" t="s">
        <v>139</v>
      </c>
      <c r="S19" t="b">
        <v>1</v>
      </c>
      <c r="U19" s="2">
        <f>HYPERLINK("https://sbirkapp.gov.cz/detail/SPPT5BNQQG4MSOJ6", "https://sbirkapp.gov.cz/detail/SPPT5BNQQG4MSOJ6")</f>
        <v>0</v>
      </c>
      <c r="V19" t="s">
        <v>140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141</v>
      </c>
      <c r="F20" t="s">
        <v>142</v>
      </c>
      <c r="G20" t="s">
        <v>143</v>
      </c>
      <c r="H20" t="s">
        <v>143</v>
      </c>
      <c r="I20" t="s">
        <v>143</v>
      </c>
      <c r="J20" t="s">
        <v>143</v>
      </c>
      <c r="K20" t="s">
        <v>143</v>
      </c>
      <c r="L20" t="s">
        <v>143</v>
      </c>
      <c r="M20" t="s">
        <v>143</v>
      </c>
      <c r="N20" t="s">
        <v>143</v>
      </c>
      <c r="O20" t="s">
        <v>143</v>
      </c>
      <c r="P20" t="s">
        <v>143</v>
      </c>
      <c r="Q20" t="s">
        <v>143</v>
      </c>
      <c r="R20" t="s">
        <v>143</v>
      </c>
      <c r="S20" t="s">
        <v>143</v>
      </c>
      <c r="T20" t="s">
        <v>143</v>
      </c>
      <c r="U20" t="s">
        <v>143</v>
      </c>
      <c r="V20" t="s">
        <v>144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145</v>
      </c>
      <c r="F21" t="s">
        <v>76</v>
      </c>
      <c r="G21" t="s">
        <v>146</v>
      </c>
      <c r="H21" s="1">
        <v>40785</v>
      </c>
      <c r="I21" s="1">
        <v>45342.43263684378</v>
      </c>
      <c r="J21" t="s">
        <v>147</v>
      </c>
      <c r="K21" t="s">
        <v>110</v>
      </c>
      <c r="L21" s="1">
        <v>40791</v>
      </c>
      <c r="M21" t="s">
        <v>148</v>
      </c>
      <c r="N21" t="s">
        <v>149</v>
      </c>
      <c r="R21" t="s">
        <v>150</v>
      </c>
      <c r="S21" t="b">
        <v>0</v>
      </c>
      <c r="T21" s="1">
        <v>45689</v>
      </c>
      <c r="U21" s="2">
        <f>HYPERLINK("https://sbirkapp.gov.cz/detail/SPP7MR37SZE4PQFS", "https://sbirkapp.gov.cz/detail/SPP7MR37SZE4PQFS")</f>
        <v>0</v>
      </c>
      <c r="V21" t="s">
        <v>151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152</v>
      </c>
      <c r="F22" t="s">
        <v>28</v>
      </c>
      <c r="G22" t="s">
        <v>153</v>
      </c>
      <c r="H22" s="1">
        <v>40807</v>
      </c>
      <c r="I22" s="1">
        <v>45342.40993241846</v>
      </c>
      <c r="J22" t="s">
        <v>147</v>
      </c>
      <c r="K22" t="s">
        <v>110</v>
      </c>
      <c r="L22" s="1">
        <v>40812</v>
      </c>
      <c r="M22" t="s">
        <v>154</v>
      </c>
      <c r="N22" t="s">
        <v>155</v>
      </c>
      <c r="R22" t="s">
        <v>156</v>
      </c>
      <c r="S22" t="b">
        <v>0</v>
      </c>
      <c r="T22" s="1">
        <v>45422</v>
      </c>
      <c r="U22" s="2">
        <f>HYPERLINK("https://sbirkapp.gov.cz/detail/SPPELDME6ONFKV7Y", "https://sbirkapp.gov.cz/detail/SPPELDME6ONFKV7Y")</f>
        <v>0</v>
      </c>
      <c r="V22" t="s">
        <v>157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158</v>
      </c>
      <c r="F23" t="s">
        <v>76</v>
      </c>
      <c r="G23" t="s">
        <v>159</v>
      </c>
      <c r="H23" s="1">
        <v>41870</v>
      </c>
      <c r="I23" s="1">
        <v>45342.29313639299</v>
      </c>
      <c r="J23" t="s">
        <v>160</v>
      </c>
      <c r="K23" t="s">
        <v>110</v>
      </c>
      <c r="L23" s="1">
        <v>41877</v>
      </c>
      <c r="M23" t="s">
        <v>92</v>
      </c>
      <c r="N23" t="s">
        <v>93</v>
      </c>
      <c r="R23" t="s">
        <v>115</v>
      </c>
      <c r="S23" t="b">
        <v>0</v>
      </c>
      <c r="T23" s="1">
        <v>45504</v>
      </c>
      <c r="U23" s="2">
        <f>HYPERLINK("https://sbirkapp.gov.cz/detail/SPP7TYSENTZDKEBW", "https://sbirkapp.gov.cz/detail/SPP7TYSENTZDKEBW")</f>
        <v>0</v>
      </c>
      <c r="V23" t="s">
        <v>161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162</v>
      </c>
      <c r="F24" t="s">
        <v>28</v>
      </c>
      <c r="G24" t="s">
        <v>163</v>
      </c>
      <c r="H24" s="1">
        <v>42081</v>
      </c>
      <c r="I24" s="1">
        <v>45342.29304310447</v>
      </c>
      <c r="J24" t="s">
        <v>164</v>
      </c>
      <c r="K24" t="s">
        <v>110</v>
      </c>
      <c r="L24" s="1">
        <v>42096</v>
      </c>
      <c r="M24" t="s">
        <v>71</v>
      </c>
      <c r="N24" t="s">
        <v>72</v>
      </c>
      <c r="R24" t="s">
        <v>165</v>
      </c>
      <c r="S24" t="b">
        <v>0</v>
      </c>
      <c r="T24" s="1">
        <v>45658</v>
      </c>
      <c r="U24" s="2">
        <f>HYPERLINK("https://sbirkapp.gov.cz/detail/SPPWRO5OVWPSJGI6", "https://sbirkapp.gov.cz/detail/SPPWRO5OVWPSJGI6")</f>
        <v>0</v>
      </c>
      <c r="V24" t="s">
        <v>166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167</v>
      </c>
      <c r="F25" t="s">
        <v>76</v>
      </c>
      <c r="G25" t="s">
        <v>168</v>
      </c>
      <c r="H25" s="1">
        <v>42661</v>
      </c>
      <c r="I25" s="1">
        <v>45121.59738826226</v>
      </c>
      <c r="J25" t="s">
        <v>169</v>
      </c>
      <c r="K25" t="s">
        <v>110</v>
      </c>
      <c r="L25" s="1">
        <v>42662</v>
      </c>
      <c r="M25" t="s">
        <v>170</v>
      </c>
      <c r="N25" t="s">
        <v>171</v>
      </c>
      <c r="S25" t="b">
        <v>1</v>
      </c>
      <c r="U25" s="2">
        <f>HYPERLINK("https://sbirkapp.gov.cz/detail/SPP5XE2DNVARBSVK", "https://sbirkapp.gov.cz/detail/SPP5XE2DNVARBSVK")</f>
        <v>0</v>
      </c>
      <c r="V25" t="s">
        <v>172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173</v>
      </c>
      <c r="F26" t="s">
        <v>28</v>
      </c>
      <c r="G26" t="s">
        <v>174</v>
      </c>
      <c r="H26" s="1">
        <v>42718</v>
      </c>
      <c r="I26" s="1">
        <v>45120.59526926817</v>
      </c>
      <c r="J26" t="s">
        <v>175</v>
      </c>
      <c r="K26" t="s">
        <v>110</v>
      </c>
      <c r="L26" s="1">
        <v>42720</v>
      </c>
      <c r="M26" t="s">
        <v>176</v>
      </c>
      <c r="N26" t="s">
        <v>177</v>
      </c>
      <c r="R26" t="s">
        <v>178</v>
      </c>
      <c r="S26" t="b">
        <v>0</v>
      </c>
      <c r="T26" s="1">
        <v>45849</v>
      </c>
      <c r="U26" s="2">
        <f>HYPERLINK("https://sbirkapp.gov.cz/detail/SPPTOXCDF4M3WBCI", "https://sbirkapp.gov.cz/detail/SPPTOXCDF4M3WBCI")</f>
        <v>0</v>
      </c>
      <c r="V26" t="s">
        <v>179</v>
      </c>
      <c r="W26">
        <v>2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180</v>
      </c>
      <c r="F27" t="s">
        <v>28</v>
      </c>
      <c r="G27" t="s">
        <v>181</v>
      </c>
      <c r="H27" s="1">
        <v>42998</v>
      </c>
      <c r="I27" s="1">
        <v>45120.58254109249</v>
      </c>
      <c r="J27" t="s">
        <v>182</v>
      </c>
      <c r="K27" t="s">
        <v>110</v>
      </c>
      <c r="L27" s="1">
        <v>43003</v>
      </c>
      <c r="M27" t="s">
        <v>183</v>
      </c>
      <c r="N27" t="s">
        <v>184</v>
      </c>
      <c r="S27" t="b">
        <v>1</v>
      </c>
      <c r="U27" s="2">
        <f>HYPERLINK("https://sbirkapp.gov.cz/detail/SPP4UGJ3OM3W6IQM", "https://sbirkapp.gov.cz/detail/SPP4UGJ3OM3W6IQM")</f>
        <v>0</v>
      </c>
      <c r="V27" t="s">
        <v>185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186</v>
      </c>
      <c r="F28" t="s">
        <v>28</v>
      </c>
      <c r="G28" t="s">
        <v>187</v>
      </c>
      <c r="H28" s="1">
        <v>43817</v>
      </c>
      <c r="I28" s="1">
        <v>45120.57088439296</v>
      </c>
      <c r="J28" t="s">
        <v>188</v>
      </c>
      <c r="K28" t="s">
        <v>110</v>
      </c>
      <c r="L28" s="1">
        <v>43818</v>
      </c>
      <c r="M28" t="s">
        <v>189</v>
      </c>
      <c r="N28" t="s">
        <v>190</v>
      </c>
      <c r="S28" t="b">
        <v>1</v>
      </c>
      <c r="U28" s="2">
        <f>HYPERLINK("https://sbirkapp.gov.cz/detail/SPPOT4O67UALX576", "https://sbirkapp.gov.cz/detail/SPPOT4O67UALX576")</f>
        <v>0</v>
      </c>
      <c r="V28" t="s">
        <v>191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192</v>
      </c>
      <c r="F29" t="s">
        <v>28</v>
      </c>
      <c r="G29" t="s">
        <v>193</v>
      </c>
      <c r="H29" s="1">
        <v>43733</v>
      </c>
      <c r="I29" s="1">
        <v>45120.57087494135</v>
      </c>
      <c r="J29" t="s">
        <v>194</v>
      </c>
      <c r="K29" t="s">
        <v>110</v>
      </c>
      <c r="L29" s="1">
        <v>43735</v>
      </c>
      <c r="M29" t="s">
        <v>195</v>
      </c>
      <c r="N29" t="s">
        <v>196</v>
      </c>
      <c r="S29" t="b">
        <v>1</v>
      </c>
      <c r="U29" s="2">
        <f>HYPERLINK("https://sbirkapp.gov.cz/detail/SPPBK47UWYBYLVYC", "https://sbirkapp.gov.cz/detail/SPPBK47UWYBYLVYC")</f>
        <v>0</v>
      </c>
      <c r="V29" t="s">
        <v>197</v>
      </c>
      <c r="W29">
        <v>2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198</v>
      </c>
      <c r="F30" t="s">
        <v>28</v>
      </c>
      <c r="G30" t="s">
        <v>199</v>
      </c>
      <c r="H30" s="1">
        <v>45035</v>
      </c>
      <c r="I30" s="1">
        <v>45036.44034809706</v>
      </c>
      <c r="J30" t="s">
        <v>200</v>
      </c>
      <c r="K30" t="s">
        <v>31</v>
      </c>
      <c r="M30" t="s">
        <v>38</v>
      </c>
      <c r="N30" t="s">
        <v>39</v>
      </c>
      <c r="P30" t="s">
        <v>201</v>
      </c>
      <c r="R30" t="s">
        <v>65</v>
      </c>
      <c r="S30" t="b">
        <v>0</v>
      </c>
      <c r="T30" s="1">
        <v>45412</v>
      </c>
      <c r="U30" s="2">
        <f>HYPERLINK("https://sbirkapp.gov.cz/detail/SPPTYSJPDT2EV3OI", "https://sbirkapp.gov.cz/detail/SPPTYSJPDT2EV3OI")</f>
        <v>0</v>
      </c>
      <c r="V30" t="s">
        <v>202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203</v>
      </c>
      <c r="F31" t="s">
        <v>28</v>
      </c>
      <c r="G31" t="s">
        <v>204</v>
      </c>
      <c r="H31" s="1">
        <v>44965</v>
      </c>
      <c r="I31" s="1">
        <v>44977.41699880853</v>
      </c>
      <c r="J31" t="s">
        <v>205</v>
      </c>
      <c r="K31" t="s">
        <v>31</v>
      </c>
      <c r="M31" t="s">
        <v>32</v>
      </c>
      <c r="N31" t="s">
        <v>33</v>
      </c>
      <c r="R31" t="s">
        <v>206</v>
      </c>
      <c r="S31" t="b">
        <v>0</v>
      </c>
      <c r="T31" s="1">
        <v>46108</v>
      </c>
      <c r="U31" s="2">
        <f>HYPERLINK("https://sbirkapp.gov.cz/detail/SPPYABON5FSYACVI", "https://sbirkapp.gov.cz/detail/SPPYABON5FSYACVI")</f>
        <v>0</v>
      </c>
      <c r="V31" t="s">
        <v>207</v>
      </c>
      <c r="W31">
        <v>2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208</v>
      </c>
      <c r="F32" t="s">
        <v>142</v>
      </c>
      <c r="G32" t="s">
        <v>143</v>
      </c>
      <c r="H32" t="s">
        <v>143</v>
      </c>
      <c r="I32" t="s">
        <v>143</v>
      </c>
      <c r="J32" t="s">
        <v>143</v>
      </c>
      <c r="K32" t="s">
        <v>143</v>
      </c>
      <c r="L32" t="s">
        <v>143</v>
      </c>
      <c r="M32" t="s">
        <v>143</v>
      </c>
      <c r="N32" t="s">
        <v>143</v>
      </c>
      <c r="O32" t="s">
        <v>143</v>
      </c>
      <c r="P32" t="s">
        <v>143</v>
      </c>
      <c r="Q32" t="s">
        <v>143</v>
      </c>
      <c r="R32" t="s">
        <v>143</v>
      </c>
      <c r="S32" t="s">
        <v>143</v>
      </c>
      <c r="T32" t="s">
        <v>143</v>
      </c>
      <c r="U32" t="s">
        <v>143</v>
      </c>
      <c r="V32" t="s">
        <v>209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210</v>
      </c>
      <c r="F33" t="s">
        <v>28</v>
      </c>
      <c r="G33" t="s">
        <v>211</v>
      </c>
      <c r="H33" s="1">
        <v>44461</v>
      </c>
      <c r="I33" s="1">
        <v>44718.67106588018</v>
      </c>
      <c r="J33" t="s">
        <v>212</v>
      </c>
      <c r="K33" t="s">
        <v>110</v>
      </c>
      <c r="L33" s="1">
        <v>44468</v>
      </c>
      <c r="M33" t="s">
        <v>45</v>
      </c>
      <c r="N33" t="s">
        <v>46</v>
      </c>
      <c r="R33" t="s">
        <v>213</v>
      </c>
      <c r="S33" t="b">
        <v>0</v>
      </c>
      <c r="T33" s="1">
        <v>46023</v>
      </c>
      <c r="U33" s="2">
        <f>HYPERLINK("https://sbirkapp.gov.cz/detail/SPPMVFK62ELLS4NI", "https://sbirkapp.gov.cz/detail/SPPMVFK62ELLS4NI")</f>
        <v>0</v>
      </c>
      <c r="V33" t="s">
        <v>214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215</v>
      </c>
      <c r="F34" t="s">
        <v>28</v>
      </c>
      <c r="G34" t="s">
        <v>216</v>
      </c>
      <c r="H34" s="1">
        <v>44461</v>
      </c>
      <c r="I34" s="1">
        <v>44718.64173828726</v>
      </c>
      <c r="J34" t="s">
        <v>217</v>
      </c>
      <c r="K34" t="s">
        <v>110</v>
      </c>
      <c r="L34" s="1">
        <v>44468</v>
      </c>
      <c r="M34" t="s">
        <v>218</v>
      </c>
      <c r="N34" t="s">
        <v>219</v>
      </c>
      <c r="O34" t="s">
        <v>220</v>
      </c>
      <c r="S34" t="b">
        <v>1</v>
      </c>
      <c r="U34" s="2">
        <f>HYPERLINK("https://sbirkapp.gov.cz/detail/SPPKC6ARLILN2GH6", "https://sbirkapp.gov.cz/detail/SPPKC6ARLILN2GH6")</f>
        <v>0</v>
      </c>
      <c r="V34" t="s">
        <v>221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222</v>
      </c>
      <c r="F35" t="s">
        <v>28</v>
      </c>
      <c r="G35" t="s">
        <v>223</v>
      </c>
      <c r="H35" s="1">
        <v>43817</v>
      </c>
      <c r="I35" s="1">
        <v>44718.63281575545</v>
      </c>
      <c r="J35" t="s">
        <v>188</v>
      </c>
      <c r="K35" t="s">
        <v>110</v>
      </c>
      <c r="L35" s="1">
        <v>43818</v>
      </c>
      <c r="M35" t="s">
        <v>218</v>
      </c>
      <c r="N35" t="s">
        <v>219</v>
      </c>
      <c r="Q35" t="s">
        <v>224</v>
      </c>
      <c r="S35" t="b">
        <v>1</v>
      </c>
      <c r="U35" s="2">
        <f>HYPERLINK("https://sbirkapp.gov.cz/detail/SPPU45I6NWNXKWPQ", "https://sbirkapp.gov.cz/detail/SPPU45I6NWNXKWPQ")</f>
        <v>0</v>
      </c>
      <c r="V35" t="s">
        <v>225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226</v>
      </c>
      <c r="F36" t="s">
        <v>142</v>
      </c>
      <c r="G36" t="s">
        <v>143</v>
      </c>
      <c r="H36" t="s">
        <v>143</v>
      </c>
      <c r="I36" t="s">
        <v>143</v>
      </c>
      <c r="J36" t="s">
        <v>143</v>
      </c>
      <c r="K36" t="s">
        <v>143</v>
      </c>
      <c r="L36" t="s">
        <v>143</v>
      </c>
      <c r="M36" t="s">
        <v>143</v>
      </c>
      <c r="N36" t="s">
        <v>143</v>
      </c>
      <c r="O36" t="s">
        <v>143</v>
      </c>
      <c r="P36" t="s">
        <v>143</v>
      </c>
      <c r="Q36" t="s">
        <v>143</v>
      </c>
      <c r="R36" t="s">
        <v>143</v>
      </c>
      <c r="S36" t="s">
        <v>143</v>
      </c>
      <c r="T36" t="s">
        <v>143</v>
      </c>
      <c r="U36" t="s">
        <v>143</v>
      </c>
      <c r="V36" t="s">
        <v>227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228</v>
      </c>
      <c r="F37" t="s">
        <v>28</v>
      </c>
      <c r="G37" t="s">
        <v>229</v>
      </c>
      <c r="H37" s="1">
        <v>44461</v>
      </c>
      <c r="I37" s="1">
        <v>44718.56105535288</v>
      </c>
      <c r="J37" t="s">
        <v>212</v>
      </c>
      <c r="K37" t="s">
        <v>110</v>
      </c>
      <c r="L37" s="1">
        <v>44468</v>
      </c>
      <c r="M37" t="s">
        <v>230</v>
      </c>
      <c r="N37" t="s">
        <v>231</v>
      </c>
      <c r="S37" t="b">
        <v>1</v>
      </c>
      <c r="U37" s="2">
        <f>HYPERLINK("https://sbirkapp.gov.cz/detail/SPPZNWIXSO5KN57W", "https://sbirkapp.gov.cz/detail/SPPZNWIXSO5KN57W")</f>
        <v>0</v>
      </c>
      <c r="V37" t="s">
        <v>232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233</v>
      </c>
      <c r="F38" t="s">
        <v>142</v>
      </c>
      <c r="G38" t="s">
        <v>143</v>
      </c>
      <c r="H38" t="s">
        <v>143</v>
      </c>
      <c r="I38" t="s">
        <v>143</v>
      </c>
      <c r="J38" t="s">
        <v>143</v>
      </c>
      <c r="K38" t="s">
        <v>143</v>
      </c>
      <c r="L38" t="s">
        <v>143</v>
      </c>
      <c r="M38" t="s">
        <v>143</v>
      </c>
      <c r="N38" t="s">
        <v>143</v>
      </c>
      <c r="O38" t="s">
        <v>143</v>
      </c>
      <c r="P38" t="s">
        <v>143</v>
      </c>
      <c r="Q38" t="s">
        <v>143</v>
      </c>
      <c r="R38" t="s">
        <v>143</v>
      </c>
      <c r="S38" t="s">
        <v>143</v>
      </c>
      <c r="T38" t="s">
        <v>143</v>
      </c>
      <c r="U38" t="s">
        <v>143</v>
      </c>
      <c r="V38" t="s">
        <v>234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235</v>
      </c>
      <c r="F39" t="s">
        <v>28</v>
      </c>
      <c r="G39" t="s">
        <v>236</v>
      </c>
      <c r="H39" s="1">
        <v>44677</v>
      </c>
      <c r="I39" s="1">
        <v>44679.52766501983</v>
      </c>
      <c r="J39" t="s">
        <v>237</v>
      </c>
      <c r="K39" t="s">
        <v>31</v>
      </c>
      <c r="M39" t="s">
        <v>38</v>
      </c>
      <c r="N39" t="s">
        <v>238</v>
      </c>
      <c r="P39" t="s">
        <v>239</v>
      </c>
      <c r="R39" t="s">
        <v>105</v>
      </c>
      <c r="S39" t="b">
        <v>0</v>
      </c>
      <c r="T39" s="1">
        <v>45051</v>
      </c>
      <c r="U39" s="2">
        <f>HYPERLINK("https://sbirkapp.gov.cz/detail/SPP56THC6AHHKHGQ", "https://sbirkapp.gov.cz/detail/SPP56THC6AHHKHGQ")</f>
        <v>0</v>
      </c>
      <c r="V39" t="s">
        <v>240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241</v>
      </c>
      <c r="F40" t="s">
        <v>28</v>
      </c>
      <c r="G40" t="s">
        <v>242</v>
      </c>
      <c r="H40" s="1">
        <v>44314</v>
      </c>
      <c r="I40" s="1">
        <v>44679.51403607487</v>
      </c>
      <c r="J40" t="s">
        <v>243</v>
      </c>
      <c r="K40" t="s">
        <v>110</v>
      </c>
      <c r="L40" s="1">
        <v>44315</v>
      </c>
      <c r="M40" t="s">
        <v>38</v>
      </c>
      <c r="N40" t="s">
        <v>238</v>
      </c>
      <c r="R40" t="s">
        <v>201</v>
      </c>
      <c r="S40" t="b">
        <v>0</v>
      </c>
      <c r="T40" s="1">
        <v>44694</v>
      </c>
      <c r="U40" s="2">
        <f>HYPERLINK("https://sbirkapp.gov.cz/detail/SPP7ENJUZM7U4HNE", "https://sbirkapp.gov.cz/detail/SPP7ENJUZM7U4HNE")</f>
        <v>0</v>
      </c>
      <c r="V40" t="s">
        <v>244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245</v>
      </c>
      <c r="F41" t="s">
        <v>28</v>
      </c>
      <c r="G41" t="s">
        <v>246</v>
      </c>
      <c r="H41" s="1">
        <v>41724</v>
      </c>
      <c r="I41" s="1">
        <v>44629.37992321031</v>
      </c>
      <c r="J41" t="s">
        <v>247</v>
      </c>
      <c r="K41" t="s">
        <v>110</v>
      </c>
      <c r="L41" s="1">
        <v>41726</v>
      </c>
      <c r="M41" t="s">
        <v>248</v>
      </c>
      <c r="N41" t="s">
        <v>249</v>
      </c>
      <c r="O41" t="s">
        <v>250</v>
      </c>
      <c r="Q41" t="s">
        <v>251</v>
      </c>
      <c r="S41" t="b">
        <v>1</v>
      </c>
      <c r="U41" s="2">
        <f>HYPERLINK("https://sbirkapp.gov.cz/detail/SPPCU3MN4LE6VABM", "https://sbirkapp.gov.cz/detail/SPPCU3MN4LE6VABM")</f>
        <v>0</v>
      </c>
      <c r="V41" t="s">
        <v>252</v>
      </c>
      <c r="W41">
        <v>2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253</v>
      </c>
      <c r="F42" t="s">
        <v>28</v>
      </c>
      <c r="G42" t="s">
        <v>254</v>
      </c>
      <c r="H42" s="1">
        <v>44608</v>
      </c>
      <c r="I42" s="1">
        <v>44628.5970027216</v>
      </c>
      <c r="J42" t="s">
        <v>255</v>
      </c>
      <c r="K42" t="s">
        <v>31</v>
      </c>
      <c r="M42" t="s">
        <v>248</v>
      </c>
      <c r="N42" t="s">
        <v>249</v>
      </c>
      <c r="O42" t="s">
        <v>256</v>
      </c>
      <c r="S42" t="b">
        <v>1</v>
      </c>
      <c r="U42" s="2">
        <f>HYPERLINK("https://sbirkapp.gov.cz/detail/SPPU47FZYEAXA7NS", "https://sbirkapp.gov.cz/detail/SPPU47FZYEAXA7NS")</f>
        <v>0</v>
      </c>
      <c r="V42" t="s">
        <v>257</v>
      </c>
      <c r="W42">
        <v>3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258</v>
      </c>
      <c r="F43" t="s">
        <v>28</v>
      </c>
      <c r="G43" t="s">
        <v>259</v>
      </c>
      <c r="H43" s="1">
        <v>38700</v>
      </c>
      <c r="I43" s="1">
        <v>44628.57708343717</v>
      </c>
      <c r="J43" t="s">
        <v>260</v>
      </c>
      <c r="K43" t="s">
        <v>110</v>
      </c>
      <c r="L43" s="1">
        <v>38701</v>
      </c>
      <c r="M43" t="s">
        <v>248</v>
      </c>
      <c r="N43" t="s">
        <v>249</v>
      </c>
      <c r="Q43" t="s">
        <v>261</v>
      </c>
      <c r="S43" t="b">
        <v>1</v>
      </c>
      <c r="U43" s="2">
        <f>HYPERLINK("https://sbirkapp.gov.cz/detail/SPP3FHL42FNZGGD4", "https://sbirkapp.gov.cz/detail/SPP3FHL42FNZGGD4")</f>
        <v>0</v>
      </c>
      <c r="V43" t="s">
        <v>262</v>
      </c>
      <c r="W4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2026-08-29T12:50:04Z</dcterms:created>
  <dcterms:modified xsi:type="dcterms:W3CDTF">2026-08-29T12:50:04Z</dcterms:modified>
</cp:coreProperties>
</file>