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<sst xmlns="http://schemas.openxmlformats.org/spreadsheetml/2006/main" count="613" uniqueCount="251">
  <si>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</si>
  <si>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</si>
  <si>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</si>
  <si>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</si>
  <si>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</si>
  <si>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</si>
  <si>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</si>
  <si>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</si>
  <si>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</si>
  <si>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</si>
  <si>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</si>
  <si>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</si>
  <si>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</si>
  <si>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</si>
  <si>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</si>
  <si>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</si>
  <si>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</si>
  <si>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</si>
  <si>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</si>
  <si>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</si>
  <si>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</si>
  <si>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</si>
  <si>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</si>
  <si>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ČERVENÝ KOSTELEC</t>
  </si>
  <si>
    <t>00272566</t>
  </si>
  <si>
    <t>sacbh9g</t>
  </si>
  <si>
    <t>Královéhradecký kraj</t>
  </si>
  <si>
    <t>2/2025</t>
  </si>
  <si>
    <t>Obecně závazná vyhláška</t>
  </si>
  <si>
    <t>kterou se mění obecně závazná vyhláška č. 1/2024, o stanovení obecního systému odpadového hospodářství, ve znění obecně závazné vyhlášky č. 4/2024</t>
  </si>
  <si>
    <t>2026-01-01</t>
  </si>
  <si>
    <t>Běžný</t>
  </si>
  <si>
    <t>systém odpadového hospodářství</t>
  </si>
  <si>
    <t>zákon č. 541/2020 Sb., o odpadech - § 59 odst. 4</t>
  </si>
  <si>
    <t>1/2024: Obecně závazná vyhláška o stanovení obecního systému odpadového hospodářství</t>
  </si>
  <si>
    <t>1620357649</t>
  </si>
  <si>
    <t>1/2025</t>
  </si>
  <si>
    <t>o stanovení podmínek pro spalování suchých rostlinných materiálů v otevřeném ohništi</t>
  </si>
  <si>
    <t>2025-05-15</t>
  </si>
  <si>
    <t>ochrana ovzduší - spalování suchého rostlinného materiálu</t>
  </si>
  <si>
    <t xml:space="preserve">zákon č. 201/2012 Sb., o ochraně ovzduší - § 16 odst. 5 </t>
  </si>
  <si>
    <t>5/2013: O ochraně ovzduší</t>
  </si>
  <si>
    <t>1515557739</t>
  </si>
  <si>
    <t>4/2024</t>
  </si>
  <si>
    <t>kterou se mění obecně závazná vyhláška č. 1/2024, o stanovení obecního systému odpadového hospodářství</t>
  </si>
  <si>
    <t>2025-01-01</t>
  </si>
  <si>
    <t>1452203066</t>
  </si>
  <si>
    <t>3/2024</t>
  </si>
  <si>
    <t>o nočním klidu</t>
  </si>
  <si>
    <t>2024-12-28</t>
  </si>
  <si>
    <t>noční klid; veřejný pořádek - podmínky pro pořádání veřejně přístupných akcí</t>
  </si>
  <si>
    <t>zákon č. 251/2016 Sb., o některých přestupcích - § 5 odst. 7; zákon č. 128/2000 Sb., o obcích - § 10 písm. b) - podmínky pro pořádání veřejně přístupných akcí</t>
  </si>
  <si>
    <t>1/2020: O nočním klidu</t>
  </si>
  <si>
    <t>1452198163</t>
  </si>
  <si>
    <t>2/2024</t>
  </si>
  <si>
    <t>Obecně závazná vyhláška o stanovení koeficientu pro výpočet daně z nemovitých věcí</t>
  </si>
  <si>
    <t>daň z nemovitých věcí - koeficient u pozemků; daň z nemovitých věcí - koeficient u staveb a jednotek;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</si>
  <si>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1</t>
  </si>
  <si>
    <t>2/2023: Obecně závazná vyhláška o stanovení koeficientu pro výpočet daně z nemovitých věcí</t>
  </si>
  <si>
    <t>1415514518</t>
  </si>
  <si>
    <t>1/2024</t>
  </si>
  <si>
    <t>Obecně závazná vyhláška o stanovení obecního systému odpadového hospodářství</t>
  </si>
  <si>
    <t>2024-07-01; 2025-01-01</t>
  </si>
  <si>
    <t>1/2021: O stanovení obecního systému odpadového hospodářství; 4/2021: Obecně závazná vyhláška kterou se mění obecně závazná vyhláška č. 1/2021, o stanovení obecního systému odpadového hospodářství; 1/2023: OZV kterou se mění obecně závazná vyhláška č. 1/2021, o stanovení obecního systému odpadového hospodářství, ve znění obecně závazné vyhlášky č. 4/2021; 6/2023: Obecně závazná vyhláška, kterou se mění OZV č. 1/2021, o stanovení obecního systému odpadového hospodářství, ve znění obecně závazných vyhlášek č. 4/2021 a č. 1/2023</t>
  </si>
  <si>
    <t>4/2024: kterou se mění obecně závazná vyhláška č. 1/2024, o stanovení obecního systému odpadového hospodářství; 2/2025: kterou se mění obecně závazná vyhláška č. 1/2024, o stanovení obecního systému odpadového hospodářství, ve znění obecně závazné vyhlášky č. 4/2024</t>
  </si>
  <si>
    <t>1375640117</t>
  </si>
  <si>
    <t>6/2023</t>
  </si>
  <si>
    <t>Obecně závazná vyhláška, kterou se mění OZV č. 1/2021, o stanovení obecního systému odpadového hospodářství, ve znění obecně závazných vyhlášek č. 4/2021 a č. 1/2023</t>
  </si>
  <si>
    <t>2024-01-01; 2024-07-01</t>
  </si>
  <si>
    <t>1/2021: O stanovení obecního systému odpadového hospodářství</t>
  </si>
  <si>
    <t>1/2024: Obecně závazná vyhláška o stanovení obecního systému odpadového hospodářství; 1/2024: Obecně závazná vyhláška o stanovení obecního systému odpadového hospodářství</t>
  </si>
  <si>
    <t>1282996029</t>
  </si>
  <si>
    <t>5/2023</t>
  </si>
  <si>
    <t>Obecně závazná vyhláška 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</si>
  <si>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</si>
  <si>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</si>
  <si>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</si>
  <si>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5/2021: Obecně závazná vyhláška o místním poplatku za odkládání komunálního odpadu z nemovité věci; 2/2022: Obecně závazná vyhláška, kterou se mění obecně závazná vyhláška č. 5/2021, o místním poplatku za odkládání komunálního odpadu z nemovité věci</t>
  </si>
  <si>
    <t>1282985607</t>
  </si>
  <si>
    <t>4/2023</t>
  </si>
  <si>
    <t>Obecně závazná vyhláška o místním poplatku ze psů</t>
  </si>
  <si>
    <t>místní poplatek ze psů</t>
  </si>
  <si>
    <t>zákon č. 565/1990 Sb., o místních poplatcích - § 14 - ze psů</t>
  </si>
  <si>
    <t>2/2021: O místním poplatku ze psů</t>
  </si>
  <si>
    <t>1282926535</t>
  </si>
  <si>
    <t>3/2023</t>
  </si>
  <si>
    <t>Obecně závazná vyhláška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</si>
  <si>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</si>
  <si>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</si>
  <si>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3/2021: O místním poplatku za užívání veřejného prostranství</t>
  </si>
  <si>
    <t>1282918300</t>
  </si>
  <si>
    <t>2/2023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</si>
  <si>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</si>
  <si>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</si>
  <si>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>1/2022: Obecně závazná vyhláška o stanovení koeficientu pro výpočet daně z nemovitých věcí</t>
  </si>
  <si>
    <t>2/2024: Obecně závazná vyhláška o stanovení koeficientu pro výpočet daně z nemovitých věcí</t>
  </si>
  <si>
    <t>1245142730</t>
  </si>
  <si>
    <t>1/2023</t>
  </si>
  <si>
    <t>OZV kterou se mění obecně závazná vyhláška č. 1/2021, o stanovení obecního systému odpadového hospodářství, ve znění obecně závazné vyhlášky č. 4/2021</t>
  </si>
  <si>
    <t>2023-05-06</t>
  </si>
  <si>
    <t>1/2021: O stanovení obecního systému odpadového hospodářství; 4/2021: Obecně závazná vyhláška kterou se mění obecně závazná vyhláška č. 1/2021, o stanovení obecního systému odpadového hospodářství</t>
  </si>
  <si>
    <t>1178354139</t>
  </si>
  <si>
    <t>2/2022</t>
  </si>
  <si>
    <t>Obecně závazná vyhláška, kterou se mění obecně závazná vyhláška č. 5/2021, o místním poplatku za odkládání komunálního odpadu z nemovité věci</t>
  </si>
  <si>
    <t>2022-09-24</t>
  </si>
  <si>
    <t>5/2021: Obecně závazná vyhláška o místním poplatku za odkládání komunálního odpadu z nemovité věci</t>
  </si>
  <si>
    <t>5/2023: Obecně závazná vyhláška o místním poplatku za odkládání komunálního odpadu z nemovité věci</t>
  </si>
  <si>
    <t>1080911038</t>
  </si>
  <si>
    <t>1/2004</t>
  </si>
  <si>
    <t>Zrušení některých obecně závazných vyhlášek</t>
  </si>
  <si>
    <t>2004-06-16</t>
  </si>
  <si>
    <t>Dle přechodného ustanovení</t>
  </si>
  <si>
    <t>zrušovací</t>
  </si>
  <si>
    <t>ústavní zákon č. 1/1993 Sb., Ústava České republiky - čl. 104 odst. 3 - zrušovací OZV</t>
  </si>
  <si>
    <t>1065465610</t>
  </si>
  <si>
    <t>5/2004</t>
  </si>
  <si>
    <t>Zrušení obecně závazné vyhlášky 3/2003</t>
  </si>
  <si>
    <t>2005-01-01</t>
  </si>
  <si>
    <t>1065464660</t>
  </si>
  <si>
    <t>1/2005</t>
  </si>
  <si>
    <t>Nařízení</t>
  </si>
  <si>
    <t>Tržní řád</t>
  </si>
  <si>
    <t>2005-02-05</t>
  </si>
  <si>
    <t>regulace prodeje zboží a nabízení služeb - tržní řád</t>
  </si>
  <si>
    <t xml:space="preserve">zákon č. 455/1991 Sb., živnostenský zákon - § 18 odst. 1 </t>
  </si>
  <si>
    <t>1065462223</t>
  </si>
  <si>
    <t>2/2005</t>
  </si>
  <si>
    <t>Zrušení obecně závazné vyhlášky</t>
  </si>
  <si>
    <t>2005-06-09</t>
  </si>
  <si>
    <t>1065454373</t>
  </si>
  <si>
    <t>3/2005</t>
  </si>
  <si>
    <t xml:space="preserve">Zrušení obecně závazné vyhlášky </t>
  </si>
  <si>
    <t>2005-12-15</t>
  </si>
  <si>
    <t>1065443869</t>
  </si>
  <si>
    <t>6/2005</t>
  </si>
  <si>
    <t>Změna obecně závazné vyhlášky 1/1992 o obecní policii</t>
  </si>
  <si>
    <t>2005-09-10</t>
  </si>
  <si>
    <t>obecní policie</t>
  </si>
  <si>
    <t xml:space="preserve">zákon č. 553/1991 Sb., o obecní policii - § 1 odst. 1 </t>
  </si>
  <si>
    <t>1/1992: O obecní policii</t>
  </si>
  <si>
    <t>1065440160</t>
  </si>
  <si>
    <t>1/1992</t>
  </si>
  <si>
    <t>O obecní policii</t>
  </si>
  <si>
    <t>1992-07-15</t>
  </si>
  <si>
    <t>6/2005: Změna obecně závazné vyhlášky 1/1992 o obecní policii</t>
  </si>
  <si>
    <t>1065435276</t>
  </si>
  <si>
    <t>01/2006</t>
  </si>
  <si>
    <t>O zrušení obecně závazné vyhlášky 4/2002</t>
  </si>
  <si>
    <t>2006-03-10</t>
  </si>
  <si>
    <t>1065433485</t>
  </si>
  <si>
    <t>7/2006</t>
  </si>
  <si>
    <t>VÝMAZ</t>
  </si>
  <si>
    <t>-</t>
  </si>
  <si>
    <t>1065430798</t>
  </si>
  <si>
    <t>4/2005</t>
  </si>
  <si>
    <t>1065428013</t>
  </si>
  <si>
    <t>6/2002</t>
  </si>
  <si>
    <t>1065424253</t>
  </si>
  <si>
    <t>4/2008</t>
  </si>
  <si>
    <t>O zrušení nařízení města č. 1/2003 o ochraně ovzduší</t>
  </si>
  <si>
    <t>2008-12-31</t>
  </si>
  <si>
    <t>ústavní zákon č. 1/1993 Sb., Ústava České republiky - čl. 79 odst. 3 - zrušovací nařízení</t>
  </si>
  <si>
    <t>1065211282</t>
  </si>
  <si>
    <t>2/2009</t>
  </si>
  <si>
    <t>O školských obvodech spádových škol</t>
  </si>
  <si>
    <t>2009-07-04</t>
  </si>
  <si>
    <t>školské obvody - základní školy</t>
  </si>
  <si>
    <t>zákon č. 561/2004 Sb., školský zákon - § 178 odst. 2 písm. b)</t>
  </si>
  <si>
    <t>1065202751</t>
  </si>
  <si>
    <t>4/2009</t>
  </si>
  <si>
    <t>O zrušení nařízení města č. 1/2002 o použití koeficientu pro výpočet daně z nemovitostí</t>
  </si>
  <si>
    <t>2009-12-31</t>
  </si>
  <si>
    <t>1065063710</t>
  </si>
  <si>
    <t>05/2009</t>
  </si>
  <si>
    <t>O zrušení obecně závazné vyhlášky 10/2005 a o zrušení obecně závazné vyhlášky 7/2003</t>
  </si>
  <si>
    <t>2009-12-25</t>
  </si>
  <si>
    <t>1065051426</t>
  </si>
  <si>
    <t>2/2012</t>
  </si>
  <si>
    <t>Zrušení obecně závazné vyhlášky č.1/2010</t>
  </si>
  <si>
    <t>2012-04-01</t>
  </si>
  <si>
    <t>1065047554</t>
  </si>
  <si>
    <t>1/2015</t>
  </si>
  <si>
    <t>Nařízení města, kterým se stanovuje rozsah, způsob a lhůty odstraňování závad ve schůdnosti chodníků, místních komunikací a průjezdních úseku silnic</t>
  </si>
  <si>
    <t>2015-10-06</t>
  </si>
  <si>
    <t>pozemní komunikace - odstranění závad ve schůdnosti</t>
  </si>
  <si>
    <t xml:space="preserve">zákon č. 13/1997 Sb., o pozemních komunikacích - § 27 odst. 7 </t>
  </si>
  <si>
    <t>1065027944</t>
  </si>
  <si>
    <t>3/2012</t>
  </si>
  <si>
    <t>O zrušení obecně závazné vyhlášky</t>
  </si>
  <si>
    <t>2012-06-01</t>
  </si>
  <si>
    <t>1064803745</t>
  </si>
  <si>
    <t>5/2013</t>
  </si>
  <si>
    <t>O ochraně ovzduší</t>
  </si>
  <si>
    <t>2013-05-15</t>
  </si>
  <si>
    <t>1/2025: o stanovení podmínek pro spalování suchých rostlinných materiálů v otevřeném ohništi</t>
  </si>
  <si>
    <t>1064798475</t>
  </si>
  <si>
    <t>1/2014</t>
  </si>
  <si>
    <t>2015-01-20</t>
  </si>
  <si>
    <t>1064794947</t>
  </si>
  <si>
    <t>Požární řád města Červený Kostelec</t>
  </si>
  <si>
    <t>2015-04-23</t>
  </si>
  <si>
    <t>požární ochrana - požární řád</t>
  </si>
  <si>
    <t>zákon č. 133/1985 Sb., o požární ochraně - § 29 odst. 1 písm. o) bod 1</t>
  </si>
  <si>
    <t>1064787994</t>
  </si>
  <si>
    <t>4/2015</t>
  </si>
  <si>
    <t>2015-07-07</t>
  </si>
  <si>
    <t>1064779861</t>
  </si>
  <si>
    <t>1/2017</t>
  </si>
  <si>
    <t>Obecně závazná vyhláška kterou se stanoví školské obvody mateřských škol zřízených městem Červený Kostelec</t>
  </si>
  <si>
    <t>2017-05-06</t>
  </si>
  <si>
    <t>školské obvody - mateřské školy</t>
  </si>
  <si>
    <t>zákon č. 561/2004 Sb., školský zákon - § 179 odst. 3 a § 178 odst. 2 písm. b)</t>
  </si>
  <si>
    <t>1064754505</t>
  </si>
  <si>
    <t>3/2019</t>
  </si>
  <si>
    <t>Obecně závazná vyhláška kterou se stanovují pravidla pro pohyb psů na veřejných prostranstvích</t>
  </si>
  <si>
    <t>2019-10-05</t>
  </si>
  <si>
    <t>pohyb psů</t>
  </si>
  <si>
    <t>zákon č. 246/1992 Sb., na ochranu zvířat proti týrání - § 24 odst. 2</t>
  </si>
  <si>
    <t>1064727959</t>
  </si>
  <si>
    <t>1/2020</t>
  </si>
  <si>
    <t>O nočním klidu</t>
  </si>
  <si>
    <t>2020-07-11</t>
  </si>
  <si>
    <t>noční klid</t>
  </si>
  <si>
    <t>zákon č. 251/2016 Sb., o některých přestupcích - § 5 odst. 7</t>
  </si>
  <si>
    <t>3/2024: o nočním klidu; 3/2024: o nočním klidu</t>
  </si>
  <si>
    <t>1064702947</t>
  </si>
  <si>
    <t>2/2021</t>
  </si>
  <si>
    <t>O místním poplatku ze psů</t>
  </si>
  <si>
    <t>2021-05-11</t>
  </si>
  <si>
    <t>4/2023: Obecně závazná vyhláška o místním poplatku ze psů</t>
  </si>
  <si>
    <t>1064680946</t>
  </si>
  <si>
    <t>3/2021</t>
  </si>
  <si>
    <t>O místním poplatku za užívání veřejného prostranství</t>
  </si>
  <si>
    <t>3/2023: Obecně závazná vyhláška o místním poplatku za užívání veřejného prostranství</t>
  </si>
  <si>
    <t>1064640853</t>
  </si>
  <si>
    <t>4/2021</t>
  </si>
  <si>
    <t>Obecně závazná vyhláška kterou se mění obecně závazná vyhláška č. 1/2021, o stanovení obecního systému odpadového hospodářství</t>
  </si>
  <si>
    <t>2021-07-01</t>
  </si>
  <si>
    <t>1/2023: OZV kterou se mění obecně závazná vyhláška č. 1/2021, o stanovení obecního systému odpadového hospodářství, ve znění obecně závazné vyhlášky č. 4/2021; 1/2023: OZV kterou se mění obecně závazná vyhláška č. 1/2021, o stanovení obecního systému odpadového hospodářství, ve znění obecně závazné vyhlášky č. 4/2021</t>
  </si>
  <si>
    <t>1064633759</t>
  </si>
  <si>
    <t>1/2021</t>
  </si>
  <si>
    <t>O stanovení obecního systému odpadového hospodářství</t>
  </si>
  <si>
    <t>4/2021: Obecně závazná vyhláška kterou se mění obecně závazná vyhláška č. 1/2021, o stanovení obecního systému odpadového hospodářství; 4/2021: Obecně závazná vyhláška kterou se mění obecně závazná vyhláška č. 1/2021, o stanovení obecního systému odpadového hospodářství; 4/2021: Obecně závazná vyhláška kterou se mění obecně závazná vyhláška č. 1/2021, o stanovení obecního systému odpadového hospodářství; 1/2023: OZV kterou se mění obecně závazná vyhláška č. 1/2021, o stanovení obecního systému odpadového hospodářství, ve znění obecně závazné vyhlášky č. 4/2021; 1/2023: OZV kterou se mění obecně závazná vyhláška č. 1/2021, o stanovení obecního systému odpadového hospodářství, ve znění obecně závazné vyhlášky č. 4/2021; 6/2023: Obecně závazná vyhláška, kterou se mění OZV č. 1/2021, o stanovení obecního systému odpadového hospodářství, ve znění obecně závazných vyhlášek č. 4/2021 a č. 1/2023</t>
  </si>
  <si>
    <t>1064628611</t>
  </si>
  <si>
    <t>5/2021</t>
  </si>
  <si>
    <t>2022-01-01</t>
  </si>
  <si>
    <t>2/2022: Obecně závazná vyhláška, kterou se mění obecně závazná vyhláška č. 5/2021, o místním poplatku za odkládání komunálního odpadu z nemovité věci</t>
  </si>
  <si>
    <t>1064621993</t>
  </si>
  <si>
    <t>1/2022</t>
  </si>
  <si>
    <t>2023-01-01</t>
  </si>
  <si>
    <t>1063059595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</si>
</sst>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4.7109375" customWidth="1"/>
    <col min="2" max="2" width="10.7109375" customWidth="1"/>
    <col min="3" max="3" width="9.7109375" customWidth="1"/>
    <col min="4" max="4" width="22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24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46003.43561185572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HYPERLINK("https://sbirkapp.gov.cz/detail/SPPXKF6D2LH62T5A", "https://sbirkapp.gov.cz/detail/SPPXKF6D2LH62T5A")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45771</v>
      </c>
      <c r="I3" s="1">
        <v>45775.4994215027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HYPERLINK("https://sbirkapp.gov.cz/detail/SPP5I6GXDLBK5IYW", "https://sbirkapp.gov.cz/detail/SPP5I6GXDLBK5IYW")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45638</v>
      </c>
      <c r="I4" s="1">
        <v>45639.33698535991</v>
      </c>
      <c r="J4" t="s">
        <v>45</v>
      </c>
      <c r="K4" t="s">
        <v>31</v>
      </c>
      <c r="M4" t="s">
        <v>32</v>
      </c>
      <c r="N4" t="s">
        <v>33</v>
      </c>
      <c r="O4" t="s">
        <v>34</v>
      </c>
      <c r="S4" t="b">
        <v>1</v>
      </c>
      <c r="U4" s="2">
        <f>HYPERLINK("https://sbirkapp.gov.cz/detail/SPP6MCRVTT4QLQV2", "https://sbirkapp.gov.cz/detail/SPP6MCRVTT4QLQV2")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45638</v>
      </c>
      <c r="I5" s="1">
        <v>45639.33006131786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HYPERLINK("https://sbirkapp.gov.cz/detail/SPP2RPYVLNVGCEOW", "https://sbirkapp.gov.cz/detail/SPP2RPYVLNVGCEOW")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45554</v>
      </c>
      <c r="I6" s="1">
        <v>45558.40545662947</v>
      </c>
      <c r="J6" t="s">
        <v>45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HYPERLINK("https://sbirkapp.gov.cz/detail/SPPP6QDPSXN47PWO", "https://sbirkapp.gov.cz/detail/SPPP6QDPSXN47PWO")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45463</v>
      </c>
      <c r="I7" s="1">
        <v>45464.36382882558</v>
      </c>
      <c r="J7" t="s">
        <v>62</v>
      </c>
      <c r="K7" t="s">
        <v>31</v>
      </c>
      <c r="M7" t="s">
        <v>32</v>
      </c>
      <c r="N7" t="s">
        <v>33</v>
      </c>
      <c r="P7" t="s">
        <v>63</v>
      </c>
      <c r="Q7" t="s">
        <v>64</v>
      </c>
      <c r="S7" t="b">
        <v>1</v>
      </c>
      <c r="U7" s="2">
        <f>HYPERLINK("https://sbirkapp.gov.cz/detail/SPPQVEAX4MTZCB5K", "https://sbirkapp.gov.cz/detail/SPPQVEAX4MTZCB5K")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45267</v>
      </c>
      <c r="I8" s="1">
        <v>45268.42960557167</v>
      </c>
      <c r="J8" t="s">
        <v>68</v>
      </c>
      <c r="K8" t="s">
        <v>31</v>
      </c>
      <c r="M8" t="s">
        <v>32</v>
      </c>
      <c r="N8" t="s">
        <v>33</v>
      </c>
      <c r="O8" t="s">
        <v>69</v>
      </c>
      <c r="R8" t="s">
        <v>70</v>
      </c>
      <c r="S8" t="b">
        <v>0</v>
      </c>
      <c r="T8" s="1">
        <v>45474</v>
      </c>
      <c r="U8" s="2">
        <f>HYPERLINK("https://sbirkapp.gov.cz/detail/SPPZEKPRWOGPPXOG", "https://sbirkapp.gov.cz/detail/SPPZEKPRWOGPPXOG")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45267</v>
      </c>
      <c r="I9" s="1">
        <v>45268.41928277493</v>
      </c>
      <c r="J9" t="s">
        <v>74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HYPERLINK("https://sbirkapp.gov.cz/detail/SPP6QWVQNU2ZEZN4", "https://sbirkapp.gov.cz/detail/SPP6QWVQNU2ZEZN4")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45267</v>
      </c>
      <c r="I10" s="1">
        <v>45268.35222173689</v>
      </c>
      <c r="J10" t="s">
        <v>74</v>
      </c>
      <c r="K10" t="s">
        <v>31</v>
      </c>
      <c r="M10" t="s">
        <v>81</v>
      </c>
      <c r="N10" t="s">
        <v>82</v>
      </c>
      <c r="P10" t="s">
        <v>83</v>
      </c>
      <c r="S10" t="b">
        <v>1</v>
      </c>
      <c r="U10" s="2">
        <f>HYPERLINK("https://sbirkapp.gov.cz/detail/SPP7M3YIQ2PGIBNE", "https://sbirkapp.gov.cz/detail/SPP7M3YIQ2PGIBNE")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45267</v>
      </c>
      <c r="I11" s="1">
        <v>45268.33941196603</v>
      </c>
      <c r="J11" t="s">
        <v>74</v>
      </c>
      <c r="K11" t="s">
        <v>31</v>
      </c>
      <c r="M11" t="s">
        <v>87</v>
      </c>
      <c r="N11" t="s">
        <v>88</v>
      </c>
      <c r="P11" t="s">
        <v>89</v>
      </c>
      <c r="S11" t="b">
        <v>1</v>
      </c>
      <c r="U11" s="2">
        <f>HYPERLINK("https://sbirkapp.gov.cz/detail/SPPCBEASIECGRLBI", "https://sbirkapp.gov.cz/detail/SPPCBEASIECGRLBI")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55</v>
      </c>
      <c r="H12" s="1">
        <v>45190</v>
      </c>
      <c r="I12" s="1">
        <v>45191.35725852185</v>
      </c>
      <c r="J12" t="s">
        <v>74</v>
      </c>
      <c r="K12" t="s">
        <v>31</v>
      </c>
      <c r="M12" t="s">
        <v>92</v>
      </c>
      <c r="N12" t="s">
        <v>93</v>
      </c>
      <c r="P12" t="s">
        <v>94</v>
      </c>
      <c r="R12" t="s">
        <v>95</v>
      </c>
      <c r="S12" t="b">
        <v>0</v>
      </c>
      <c r="T12" s="1">
        <v>45658</v>
      </c>
      <c r="U12" s="2">
        <f>HYPERLINK("https://sbirkapp.gov.cz/detail/SPPH5X27Y6GCYPMO", "https://sbirkapp.gov.cz/detail/SPPH5X27Y6GCYPMO")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45036</v>
      </c>
      <c r="I13" s="1">
        <v>45037.33317057825</v>
      </c>
      <c r="J13" t="s">
        <v>99</v>
      </c>
      <c r="K13" t="s">
        <v>31</v>
      </c>
      <c r="M13" t="s">
        <v>32</v>
      </c>
      <c r="N13" t="s">
        <v>33</v>
      </c>
      <c r="O13" t="s">
        <v>100</v>
      </c>
      <c r="R13" t="s">
        <v>70</v>
      </c>
      <c r="S13" t="b">
        <v>0</v>
      </c>
      <c r="T13" s="1">
        <v>45474</v>
      </c>
      <c r="U13" s="2">
        <f>HYPERLINK("https://sbirkapp.gov.cz/detail/SPPWJSJY6UH7LJBI", "https://sbirkapp.gov.cz/detail/SPPWJSJY6UH7LJBI")</f>
        <v>0</v>
      </c>
      <c r="V13" t="s">
        <v>101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44812</v>
      </c>
      <c r="I14" s="1">
        <v>44813.43760468998</v>
      </c>
      <c r="J14" t="s">
        <v>104</v>
      </c>
      <c r="K14" t="s">
        <v>31</v>
      </c>
      <c r="M14" t="s">
        <v>75</v>
      </c>
      <c r="N14" t="s">
        <v>76</v>
      </c>
      <c r="O14" t="s">
        <v>105</v>
      </c>
      <c r="R14" t="s">
        <v>106</v>
      </c>
      <c r="S14" t="b">
        <v>0</v>
      </c>
      <c r="T14" s="1">
        <v>45292</v>
      </c>
      <c r="U14" s="2">
        <f>HYPERLINK("https://sbirkapp.gov.cz/detail/SPPULZPKLMUFVAL4", "https://sbirkapp.gov.cz/detail/SPPULZPKLMUFVAL4")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38139</v>
      </c>
      <c r="I15" s="1">
        <v>44769.41148637281</v>
      </c>
      <c r="J15" t="s">
        <v>110</v>
      </c>
      <c r="K15" t="s">
        <v>111</v>
      </c>
      <c r="L15" s="1">
        <v>38139</v>
      </c>
      <c r="M15" t="s">
        <v>112</v>
      </c>
      <c r="N15" t="s">
        <v>113</v>
      </c>
      <c r="S15" t="b">
        <v>1</v>
      </c>
      <c r="U15" s="2">
        <f>HYPERLINK("https://sbirkapp.gov.cz/detail/SPPHIJZE55XQ2LZC", "https://sbirkapp.gov.cz/detail/SPPHIJZE55XQ2LZC")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38338</v>
      </c>
      <c r="I16" s="1">
        <v>44769.40885564676</v>
      </c>
      <c r="J16" t="s">
        <v>117</v>
      </c>
      <c r="K16" t="s">
        <v>111</v>
      </c>
      <c r="L16" s="1">
        <v>38338</v>
      </c>
      <c r="M16" t="s">
        <v>112</v>
      </c>
      <c r="N16" t="s">
        <v>113</v>
      </c>
      <c r="S16" t="b">
        <v>1</v>
      </c>
      <c r="U16" s="2">
        <f>HYPERLINK("https://sbirkapp.gov.cz/detail/SPPQ6GH6CWRYBNZS", "https://sbirkapp.gov.cz/detail/SPPQ6GH6CWRYBNZS")</f>
        <v>0</v>
      </c>
      <c r="V16" t="s">
        <v>118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120</v>
      </c>
      <c r="G17" t="s">
        <v>121</v>
      </c>
      <c r="H17" s="1">
        <v>38372</v>
      </c>
      <c r="I17" s="1">
        <v>44769.40623281422</v>
      </c>
      <c r="J17" t="s">
        <v>122</v>
      </c>
      <c r="K17" t="s">
        <v>111</v>
      </c>
      <c r="L17" s="1">
        <v>38372</v>
      </c>
      <c r="M17" t="s">
        <v>123</v>
      </c>
      <c r="N17" t="s">
        <v>124</v>
      </c>
      <c r="S17" t="b">
        <v>1</v>
      </c>
      <c r="U17" s="2">
        <f>HYPERLINK("https://sbirkapp.gov.cz/detail/SPPJIE6X75CPKVPQ", "https://sbirkapp.gov.cz/detail/SPPJIE6X75CPKVPQ")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28</v>
      </c>
      <c r="G18" t="s">
        <v>127</v>
      </c>
      <c r="H18" s="1">
        <v>38497</v>
      </c>
      <c r="I18" s="1">
        <v>44769.39419487366</v>
      </c>
      <c r="J18" t="s">
        <v>128</v>
      </c>
      <c r="K18" t="s">
        <v>111</v>
      </c>
      <c r="L18" s="1">
        <v>38497</v>
      </c>
      <c r="M18" t="s">
        <v>112</v>
      </c>
      <c r="N18" t="s">
        <v>113</v>
      </c>
      <c r="S18" t="b">
        <v>1</v>
      </c>
      <c r="U18" s="2">
        <f>HYPERLINK("https://sbirkapp.gov.cz/detail/SPP42AQGQ5PMQ7TW", "https://sbirkapp.gov.cz/detail/SPP42AQGQ5PMQ7TW")</f>
        <v>0</v>
      </c>
      <c r="V18" t="s">
        <v>129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130</v>
      </c>
      <c r="F19" t="s">
        <v>28</v>
      </c>
      <c r="G19" t="s">
        <v>131</v>
      </c>
      <c r="H19" s="1">
        <v>38497</v>
      </c>
      <c r="I19" s="1">
        <v>44769.3795472788</v>
      </c>
      <c r="J19" t="s">
        <v>132</v>
      </c>
      <c r="K19" t="s">
        <v>111</v>
      </c>
      <c r="L19" s="1">
        <v>38497</v>
      </c>
      <c r="M19" t="s">
        <v>112</v>
      </c>
      <c r="N19" t="s">
        <v>113</v>
      </c>
      <c r="S19" t="b">
        <v>1</v>
      </c>
      <c r="U19" s="2">
        <f>HYPERLINK("https://sbirkapp.gov.cz/detail/SPPKU3VXDVI23Y4G", "https://sbirkapp.gov.cz/detail/SPPKU3VXDVI23Y4G")</f>
        <v>0</v>
      </c>
      <c r="V19" t="s">
        <v>133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134</v>
      </c>
      <c r="F20" t="s">
        <v>28</v>
      </c>
      <c r="G20" t="s">
        <v>135</v>
      </c>
      <c r="H20" s="1">
        <v>38590</v>
      </c>
      <c r="I20" s="1">
        <v>44769.37424616523</v>
      </c>
      <c r="J20" t="s">
        <v>136</v>
      </c>
      <c r="K20" t="s">
        <v>111</v>
      </c>
      <c r="L20" s="1">
        <v>38590</v>
      </c>
      <c r="M20" t="s">
        <v>137</v>
      </c>
      <c r="N20" t="s">
        <v>138</v>
      </c>
      <c r="O20" t="s">
        <v>139</v>
      </c>
      <c r="S20" t="b">
        <v>1</v>
      </c>
      <c r="U20" s="2">
        <f>HYPERLINK("https://sbirkapp.gov.cz/detail/SPPAIG6IASQ6RQO2", "https://sbirkapp.gov.cz/detail/SPPAIG6IASQ6RQO2")</f>
        <v>0</v>
      </c>
      <c r="V20" t="s">
        <v>140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141</v>
      </c>
      <c r="F21" t="s">
        <v>28</v>
      </c>
      <c r="G21" t="s">
        <v>142</v>
      </c>
      <c r="H21" s="1">
        <v>33786</v>
      </c>
      <c r="I21" s="1">
        <v>44769.3658757364</v>
      </c>
      <c r="J21" t="s">
        <v>143</v>
      </c>
      <c r="K21" t="s">
        <v>111</v>
      </c>
      <c r="L21" s="1">
        <v>33786</v>
      </c>
      <c r="M21" t="s">
        <v>137</v>
      </c>
      <c r="N21" t="s">
        <v>138</v>
      </c>
      <c r="Q21" t="s">
        <v>144</v>
      </c>
      <c r="S21" t="b">
        <v>1</v>
      </c>
      <c r="U21" s="2">
        <f>HYPERLINK("https://sbirkapp.gov.cz/detail/SPPDKGX2KEBINTHQ", "https://sbirkapp.gov.cz/detail/SPPDKGX2KEBINTHQ")</f>
        <v>0</v>
      </c>
      <c r="V21" t="s">
        <v>145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146</v>
      </c>
      <c r="F22" t="s">
        <v>28</v>
      </c>
      <c r="G22" t="s">
        <v>147</v>
      </c>
      <c r="H22" s="1">
        <v>38772</v>
      </c>
      <c r="I22" s="1">
        <v>44769.36220948837</v>
      </c>
      <c r="J22" t="s">
        <v>148</v>
      </c>
      <c r="K22" t="s">
        <v>111</v>
      </c>
      <c r="L22" s="1">
        <v>38772</v>
      </c>
      <c r="M22" t="s">
        <v>112</v>
      </c>
      <c r="N22" t="s">
        <v>113</v>
      </c>
      <c r="S22" t="b">
        <v>1</v>
      </c>
      <c r="U22" s="2">
        <f>HYPERLINK("https://sbirkapp.gov.cz/detail/SPPQLWDKLSK6WPKE", "https://sbirkapp.gov.cz/detail/SPPQLWDKLSK6WPKE")</f>
        <v>0</v>
      </c>
      <c r="V22" t="s">
        <v>149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150</v>
      </c>
      <c r="F23" t="s">
        <v>151</v>
      </c>
      <c r="G23" t="s">
        <v>152</v>
      </c>
      <c r="H23" t="s">
        <v>152</v>
      </c>
      <c r="I23" t="s">
        <v>152</v>
      </c>
      <c r="J23" t="s">
        <v>152</v>
      </c>
      <c r="K23" t="s">
        <v>152</v>
      </c>
      <c r="L23" t="s">
        <v>152</v>
      </c>
      <c r="M23" t="s">
        <v>152</v>
      </c>
      <c r="N23" t="s">
        <v>152</v>
      </c>
      <c r="O23" t="s">
        <v>152</v>
      </c>
      <c r="P23" t="s">
        <v>152</v>
      </c>
      <c r="Q23" t="s">
        <v>152</v>
      </c>
      <c r="R23" t="s">
        <v>152</v>
      </c>
      <c r="S23" t="s">
        <v>152</v>
      </c>
      <c r="T23" t="s">
        <v>152</v>
      </c>
      <c r="U23" t="s">
        <v>152</v>
      </c>
      <c r="V23" t="s">
        <v>153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154</v>
      </c>
      <c r="F24" t="s">
        <v>151</v>
      </c>
      <c r="G24" t="s">
        <v>152</v>
      </c>
      <c r="H24" t="s">
        <v>152</v>
      </c>
      <c r="I24" t="s">
        <v>152</v>
      </c>
      <c r="J24" t="s">
        <v>152</v>
      </c>
      <c r="K24" t="s">
        <v>152</v>
      </c>
      <c r="L24" t="s">
        <v>152</v>
      </c>
      <c r="M24" t="s">
        <v>152</v>
      </c>
      <c r="N24" t="s">
        <v>152</v>
      </c>
      <c r="O24" t="s">
        <v>152</v>
      </c>
      <c r="P24" t="s">
        <v>152</v>
      </c>
      <c r="Q24" t="s">
        <v>152</v>
      </c>
      <c r="R24" t="s">
        <v>152</v>
      </c>
      <c r="S24" t="s">
        <v>152</v>
      </c>
      <c r="T24" t="s">
        <v>152</v>
      </c>
      <c r="U24" t="s">
        <v>152</v>
      </c>
      <c r="V24" t="s">
        <v>155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156</v>
      </c>
      <c r="F25" t="s">
        <v>151</v>
      </c>
      <c r="G25" t="s">
        <v>152</v>
      </c>
      <c r="H25" t="s">
        <v>152</v>
      </c>
      <c r="I25" t="s">
        <v>152</v>
      </c>
      <c r="J25" t="s">
        <v>152</v>
      </c>
      <c r="K25" t="s">
        <v>152</v>
      </c>
      <c r="L25" t="s">
        <v>152</v>
      </c>
      <c r="M25" t="s">
        <v>152</v>
      </c>
      <c r="N25" t="s">
        <v>152</v>
      </c>
      <c r="O25" t="s">
        <v>152</v>
      </c>
      <c r="P25" t="s">
        <v>152</v>
      </c>
      <c r="Q25" t="s">
        <v>152</v>
      </c>
      <c r="R25" t="s">
        <v>152</v>
      </c>
      <c r="S25" t="s">
        <v>152</v>
      </c>
      <c r="T25" t="s">
        <v>152</v>
      </c>
      <c r="U25" t="s">
        <v>152</v>
      </c>
      <c r="V25" t="s">
        <v>157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158</v>
      </c>
      <c r="F26" t="s">
        <v>120</v>
      </c>
      <c r="G26" t="s">
        <v>159</v>
      </c>
      <c r="H26" s="1">
        <v>39800</v>
      </c>
      <c r="I26" s="1">
        <v>44768.58925502239</v>
      </c>
      <c r="J26" t="s">
        <v>160</v>
      </c>
      <c r="K26" t="s">
        <v>111</v>
      </c>
      <c r="L26" s="1">
        <v>39800</v>
      </c>
      <c r="M26" t="s">
        <v>112</v>
      </c>
      <c r="N26" t="s">
        <v>161</v>
      </c>
      <c r="S26" t="b">
        <v>1</v>
      </c>
      <c r="U26" s="2">
        <f>HYPERLINK("https://sbirkapp.gov.cz/detail/SPPDD6TPKQJQ6LE6", "https://sbirkapp.gov.cz/detail/SPPDD6TPKQJQ6LE6")</f>
        <v>0</v>
      </c>
      <c r="V26" t="s">
        <v>162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163</v>
      </c>
      <c r="F27" t="s">
        <v>28</v>
      </c>
      <c r="G27" t="s">
        <v>164</v>
      </c>
      <c r="H27" s="1">
        <v>39983</v>
      </c>
      <c r="I27" s="1">
        <v>44768.58349920309</v>
      </c>
      <c r="J27" t="s">
        <v>165</v>
      </c>
      <c r="K27" t="s">
        <v>111</v>
      </c>
      <c r="L27" s="1">
        <v>39983</v>
      </c>
      <c r="M27" t="s">
        <v>166</v>
      </c>
      <c r="N27" t="s">
        <v>167</v>
      </c>
      <c r="S27" t="b">
        <v>1</v>
      </c>
      <c r="U27" s="2">
        <f>HYPERLINK("https://sbirkapp.gov.cz/detail/SPPB4A3U4UR5TJHE", "https://sbirkapp.gov.cz/detail/SPPB4A3U4UR5TJHE")</f>
        <v>0</v>
      </c>
      <c r="V27" t="s">
        <v>168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169</v>
      </c>
      <c r="F28" t="s">
        <v>120</v>
      </c>
      <c r="G28" t="s">
        <v>170</v>
      </c>
      <c r="H28" s="1">
        <v>40122</v>
      </c>
      <c r="I28" s="1">
        <v>44768.39264945673</v>
      </c>
      <c r="J28" t="s">
        <v>171</v>
      </c>
      <c r="K28" t="s">
        <v>111</v>
      </c>
      <c r="L28" s="1">
        <v>40122</v>
      </c>
      <c r="M28" t="s">
        <v>112</v>
      </c>
      <c r="N28" t="s">
        <v>161</v>
      </c>
      <c r="S28" t="b">
        <v>1</v>
      </c>
      <c r="U28" s="2">
        <f>HYPERLINK("https://sbirkapp.gov.cz/detail/SPPFQ3JQDMCBMZLG", "https://sbirkapp.gov.cz/detail/SPPFQ3JQDMCBMZLG")</f>
        <v>0</v>
      </c>
      <c r="V28" t="s">
        <v>172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173</v>
      </c>
      <c r="F29" t="s">
        <v>28</v>
      </c>
      <c r="G29" t="s">
        <v>174</v>
      </c>
      <c r="H29" s="1">
        <v>40158</v>
      </c>
      <c r="I29" s="1">
        <v>44768.37947882761</v>
      </c>
      <c r="J29" t="s">
        <v>175</v>
      </c>
      <c r="K29" t="s">
        <v>111</v>
      </c>
      <c r="L29" s="1">
        <v>40158</v>
      </c>
      <c r="M29" t="s">
        <v>112</v>
      </c>
      <c r="N29" t="s">
        <v>113</v>
      </c>
      <c r="S29" t="b">
        <v>1</v>
      </c>
      <c r="U29" s="2">
        <f>HYPERLINK("https://sbirkapp.gov.cz/detail/SPPWSF5UBTN24T3O", "https://sbirkapp.gov.cz/detail/SPPWSF5UBTN24T3O")</f>
        <v>0</v>
      </c>
      <c r="V29" t="s">
        <v>176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177</v>
      </c>
      <c r="F30" t="s">
        <v>28</v>
      </c>
      <c r="G30" t="s">
        <v>178</v>
      </c>
      <c r="H30" s="1">
        <v>40984</v>
      </c>
      <c r="I30" s="1">
        <v>44768.37318699087</v>
      </c>
      <c r="J30" t="s">
        <v>179</v>
      </c>
      <c r="K30" t="s">
        <v>111</v>
      </c>
      <c r="L30" s="1">
        <v>40984</v>
      </c>
      <c r="M30" t="s">
        <v>112</v>
      </c>
      <c r="N30" t="s">
        <v>113</v>
      </c>
      <c r="S30" t="b">
        <v>1</v>
      </c>
      <c r="U30" s="2">
        <f>HYPERLINK("https://sbirkapp.gov.cz/detail/SPPOIZVR33ANWK7G", "https://sbirkapp.gov.cz/detail/SPPOIZVR33ANWK7G")</f>
        <v>0</v>
      </c>
      <c r="V30" t="s">
        <v>180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181</v>
      </c>
      <c r="F31" t="s">
        <v>120</v>
      </c>
      <c r="G31" t="s">
        <v>182</v>
      </c>
      <c r="H31" s="1">
        <v>42283</v>
      </c>
      <c r="I31" s="1">
        <v>44768.33548245749</v>
      </c>
      <c r="J31" t="s">
        <v>183</v>
      </c>
      <c r="K31" t="s">
        <v>111</v>
      </c>
      <c r="L31" s="1">
        <v>42283</v>
      </c>
      <c r="M31" t="s">
        <v>184</v>
      </c>
      <c r="N31" t="s">
        <v>185</v>
      </c>
      <c r="S31" t="b">
        <v>1</v>
      </c>
      <c r="U31" s="2">
        <f>HYPERLINK("https://sbirkapp.gov.cz/detail/SPPFZEFBFLNQKLRO", "https://sbirkapp.gov.cz/detail/SPPFZEFBFLNQKLRO")</f>
        <v>0</v>
      </c>
      <c r="V31" t="s">
        <v>186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187</v>
      </c>
      <c r="F32" t="s">
        <v>28</v>
      </c>
      <c r="G32" t="s">
        <v>188</v>
      </c>
      <c r="H32" s="1">
        <v>41040</v>
      </c>
      <c r="I32" s="1">
        <v>44767.67068908171</v>
      </c>
      <c r="J32" t="s">
        <v>189</v>
      </c>
      <c r="K32" t="s">
        <v>111</v>
      </c>
      <c r="L32" s="1">
        <v>41040</v>
      </c>
      <c r="M32" t="s">
        <v>112</v>
      </c>
      <c r="N32" t="s">
        <v>113</v>
      </c>
      <c r="S32" t="b">
        <v>1</v>
      </c>
      <c r="U32" s="2">
        <f>HYPERLINK("https://sbirkapp.gov.cz/detail/SPPO3M6MK2KR4MHQ", "https://sbirkapp.gov.cz/detail/SPPO3M6MK2KR4MHQ")</f>
        <v>0</v>
      </c>
      <c r="V32" t="s">
        <v>190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191</v>
      </c>
      <c r="F33" t="s">
        <v>28</v>
      </c>
      <c r="G33" t="s">
        <v>192</v>
      </c>
      <c r="H33" s="1">
        <v>41390</v>
      </c>
      <c r="I33" s="1">
        <v>44767.66377424123</v>
      </c>
      <c r="J33" t="s">
        <v>193</v>
      </c>
      <c r="K33" t="s">
        <v>111</v>
      </c>
      <c r="L33" s="1">
        <v>41390</v>
      </c>
      <c r="M33" t="s">
        <v>39</v>
      </c>
      <c r="N33" t="s">
        <v>40</v>
      </c>
      <c r="R33" t="s">
        <v>194</v>
      </c>
      <c r="S33" t="b">
        <v>0</v>
      </c>
      <c r="T33" s="1">
        <v>45792</v>
      </c>
      <c r="U33" s="2">
        <f>HYPERLINK("https://sbirkapp.gov.cz/detail/SPP5ARKXSXZDOP52", "https://sbirkapp.gov.cz/detail/SPP5ARKXSXZDOP52")</f>
        <v>0</v>
      </c>
      <c r="V33" t="s">
        <v>195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196</v>
      </c>
      <c r="F34" t="s">
        <v>28</v>
      </c>
      <c r="G34" t="s">
        <v>127</v>
      </c>
      <c r="H34" s="1">
        <v>42009</v>
      </c>
      <c r="I34" s="1">
        <v>44767.65906308517</v>
      </c>
      <c r="J34" t="s">
        <v>197</v>
      </c>
      <c r="K34" t="s">
        <v>111</v>
      </c>
      <c r="L34" s="1">
        <v>42009</v>
      </c>
      <c r="M34" t="s">
        <v>112</v>
      </c>
      <c r="N34" t="s">
        <v>113</v>
      </c>
      <c r="S34" t="b">
        <v>1</v>
      </c>
      <c r="U34" s="2">
        <f>HYPERLINK("https://sbirkapp.gov.cz/detail/SPPG2W4LQ7T6LIAS", "https://sbirkapp.gov.cz/detail/SPPG2W4LQ7T6LIAS")</f>
        <v>0</v>
      </c>
      <c r="V34" t="s">
        <v>198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181</v>
      </c>
      <c r="F35" t="s">
        <v>28</v>
      </c>
      <c r="G35" t="s">
        <v>199</v>
      </c>
      <c r="H35" s="1">
        <v>42117</v>
      </c>
      <c r="I35" s="1">
        <v>44767.64942031347</v>
      </c>
      <c r="J35" t="s">
        <v>200</v>
      </c>
      <c r="K35" t="s">
        <v>111</v>
      </c>
      <c r="L35" s="1">
        <v>42117</v>
      </c>
      <c r="M35" t="s">
        <v>201</v>
      </c>
      <c r="N35" t="s">
        <v>202</v>
      </c>
      <c r="S35" t="b">
        <v>1</v>
      </c>
      <c r="U35" s="2">
        <f>HYPERLINK("https://sbirkapp.gov.cz/detail/SPP46PDHZGPFFSQQ", "https://sbirkapp.gov.cz/detail/SPP46PDHZGPFFSQQ")</f>
        <v>0</v>
      </c>
      <c r="V35" t="s">
        <v>203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204</v>
      </c>
      <c r="F36" t="s">
        <v>28</v>
      </c>
      <c r="G36" t="s">
        <v>188</v>
      </c>
      <c r="H36" s="1">
        <v>42177</v>
      </c>
      <c r="I36" s="1">
        <v>44767.6396578085</v>
      </c>
      <c r="J36" t="s">
        <v>205</v>
      </c>
      <c r="K36" t="s">
        <v>111</v>
      </c>
      <c r="L36" s="1">
        <v>42177</v>
      </c>
      <c r="M36" t="s">
        <v>112</v>
      </c>
      <c r="N36" t="s">
        <v>113</v>
      </c>
      <c r="S36" t="b">
        <v>1</v>
      </c>
      <c r="U36" s="2">
        <f>HYPERLINK("https://sbirkapp.gov.cz/detail/SPPHCEMKW3UNZ6UE", "https://sbirkapp.gov.cz/detail/SPPHCEMKW3UNZ6UE")</f>
        <v>0</v>
      </c>
      <c r="V36" t="s">
        <v>206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207</v>
      </c>
      <c r="F37" t="s">
        <v>28</v>
      </c>
      <c r="G37" t="s">
        <v>208</v>
      </c>
      <c r="H37" s="1">
        <v>42846</v>
      </c>
      <c r="I37" s="1">
        <v>44767.61613373741</v>
      </c>
      <c r="J37" t="s">
        <v>209</v>
      </c>
      <c r="K37" t="s">
        <v>111</v>
      </c>
      <c r="L37" s="1">
        <v>42846</v>
      </c>
      <c r="M37" t="s">
        <v>210</v>
      </c>
      <c r="N37" t="s">
        <v>211</v>
      </c>
      <c r="S37" t="b">
        <v>1</v>
      </c>
      <c r="U37" s="2">
        <f>HYPERLINK("https://sbirkapp.gov.cz/detail/SPPX5MRESHTKTCAK", "https://sbirkapp.gov.cz/detail/SPPX5MRESHTKTCAK")</f>
        <v>0</v>
      </c>
      <c r="V37" t="s">
        <v>212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213</v>
      </c>
      <c r="F38" t="s">
        <v>28</v>
      </c>
      <c r="G38" t="s">
        <v>214</v>
      </c>
      <c r="H38" s="1">
        <v>43728</v>
      </c>
      <c r="I38" s="1">
        <v>44767.58594555622</v>
      </c>
      <c r="J38" t="s">
        <v>215</v>
      </c>
      <c r="K38" t="s">
        <v>111</v>
      </c>
      <c r="L38" s="1">
        <v>43728</v>
      </c>
      <c r="M38" t="s">
        <v>216</v>
      </c>
      <c r="N38" t="s">
        <v>217</v>
      </c>
      <c r="S38" t="b">
        <v>1</v>
      </c>
      <c r="U38" s="2">
        <f>HYPERLINK("https://sbirkapp.gov.cz/detail/SPPILZOHVHN77JC2", "https://sbirkapp.gov.cz/detail/SPPILZOHVHN77JC2")</f>
        <v>0</v>
      </c>
      <c r="V38" t="s">
        <v>218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219</v>
      </c>
      <c r="F39" t="s">
        <v>28</v>
      </c>
      <c r="G39" t="s">
        <v>220</v>
      </c>
      <c r="H39" s="1">
        <v>44008</v>
      </c>
      <c r="I39" s="1">
        <v>44767.56299772284</v>
      </c>
      <c r="J39" t="s">
        <v>221</v>
      </c>
      <c r="K39" t="s">
        <v>111</v>
      </c>
      <c r="L39" s="1">
        <v>44008</v>
      </c>
      <c r="M39" t="s">
        <v>222</v>
      </c>
      <c r="N39" t="s">
        <v>223</v>
      </c>
      <c r="R39" t="s">
        <v>224</v>
      </c>
      <c r="S39" t="b">
        <v>0</v>
      </c>
      <c r="T39" s="1">
        <v>45654</v>
      </c>
      <c r="U39" s="2">
        <f>HYPERLINK("https://sbirkapp.gov.cz/detail/SPPGT77UJTKBYHXM", "https://sbirkapp.gov.cz/detail/SPPGT77UJTKBYHXM")</f>
        <v>0</v>
      </c>
      <c r="V39" t="s">
        <v>225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226</v>
      </c>
      <c r="F40" t="s">
        <v>28</v>
      </c>
      <c r="G40" t="s">
        <v>227</v>
      </c>
      <c r="H40" s="1">
        <v>44312</v>
      </c>
      <c r="I40" s="1">
        <v>44767.53970477457</v>
      </c>
      <c r="J40" t="s">
        <v>228</v>
      </c>
      <c r="K40" t="s">
        <v>111</v>
      </c>
      <c r="L40" s="1">
        <v>44312</v>
      </c>
      <c r="M40" t="s">
        <v>81</v>
      </c>
      <c r="N40" t="s">
        <v>82</v>
      </c>
      <c r="R40" t="s">
        <v>229</v>
      </c>
      <c r="S40" t="b">
        <v>0</v>
      </c>
      <c r="T40" s="1">
        <v>45292</v>
      </c>
      <c r="U40" s="2">
        <f>HYPERLINK("https://sbirkapp.gov.cz/detail/SPPXUAPE35QLQ2PM", "https://sbirkapp.gov.cz/detail/SPPXUAPE35QLQ2PM")</f>
        <v>0</v>
      </c>
      <c r="V40" t="s">
        <v>230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231</v>
      </c>
      <c r="F41" t="s">
        <v>28</v>
      </c>
      <c r="G41" t="s">
        <v>232</v>
      </c>
      <c r="H41" s="1">
        <v>44312</v>
      </c>
      <c r="I41" s="1">
        <v>44767.4886137951</v>
      </c>
      <c r="J41" t="s">
        <v>228</v>
      </c>
      <c r="K41" t="s">
        <v>111</v>
      </c>
      <c r="L41" s="1">
        <v>44312</v>
      </c>
      <c r="M41" t="s">
        <v>87</v>
      </c>
      <c r="N41" t="s">
        <v>88</v>
      </c>
      <c r="R41" t="s">
        <v>233</v>
      </c>
      <c r="S41" t="b">
        <v>0</v>
      </c>
      <c r="T41" s="1">
        <v>45292</v>
      </c>
      <c r="U41" s="2">
        <f>HYPERLINK("https://sbirkapp.gov.cz/detail/SPPN4JSQDW3FTAO2", "https://sbirkapp.gov.cz/detail/SPPN4JSQDW3FTAO2")</f>
        <v>0</v>
      </c>
      <c r="V41" t="s">
        <v>234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235</v>
      </c>
      <c r="F42" t="s">
        <v>28</v>
      </c>
      <c r="G42" t="s">
        <v>236</v>
      </c>
      <c r="H42" s="1">
        <v>44375</v>
      </c>
      <c r="I42" s="1">
        <v>44767.47881672778</v>
      </c>
      <c r="J42" t="s">
        <v>237</v>
      </c>
      <c r="K42" t="s">
        <v>111</v>
      </c>
      <c r="L42" s="1">
        <v>44375</v>
      </c>
      <c r="M42" t="s">
        <v>32</v>
      </c>
      <c r="N42" t="s">
        <v>33</v>
      </c>
      <c r="O42" t="s">
        <v>69</v>
      </c>
      <c r="Q42" t="s">
        <v>238</v>
      </c>
      <c r="R42" t="s">
        <v>70</v>
      </c>
      <c r="S42" t="b">
        <v>0</v>
      </c>
      <c r="T42" s="1">
        <v>45474</v>
      </c>
      <c r="U42" s="2">
        <f>HYPERLINK("https://sbirkapp.gov.cz/detail/SPP5PKF4B6LTOCLW", "https://sbirkapp.gov.cz/detail/SPP5PKF4B6LTOCLW")</f>
        <v>0</v>
      </c>
      <c r="V42" t="s">
        <v>239</v>
      </c>
      <c r="W42">
        <v>3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240</v>
      </c>
      <c r="F43" t="s">
        <v>28</v>
      </c>
      <c r="G43" t="s">
        <v>241</v>
      </c>
      <c r="H43" s="1">
        <v>44256</v>
      </c>
      <c r="I43" s="1">
        <v>44767.47245087488</v>
      </c>
      <c r="J43" t="s">
        <v>237</v>
      </c>
      <c r="K43" t="s">
        <v>111</v>
      </c>
      <c r="L43" s="1">
        <v>44256</v>
      </c>
      <c r="M43" t="s">
        <v>32</v>
      </c>
      <c r="N43" t="s">
        <v>33</v>
      </c>
      <c r="Q43" t="s">
        <v>242</v>
      </c>
      <c r="R43" t="s">
        <v>70</v>
      </c>
      <c r="S43" t="b">
        <v>0</v>
      </c>
      <c r="T43" s="1">
        <v>45474</v>
      </c>
      <c r="U43" s="2">
        <f>HYPERLINK("https://sbirkapp.gov.cz/detail/SPPN4U55FEKIXAMA", "https://sbirkapp.gov.cz/detail/SPPN4U55FEKIXAMA")</f>
        <v>0</v>
      </c>
      <c r="V43" t="s">
        <v>243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244</v>
      </c>
      <c r="F44" t="s">
        <v>28</v>
      </c>
      <c r="G44" t="s">
        <v>73</v>
      </c>
      <c r="H44" s="1">
        <v>44540</v>
      </c>
      <c r="I44" s="1">
        <v>44767.46564200925</v>
      </c>
      <c r="J44" t="s">
        <v>245</v>
      </c>
      <c r="K44" t="s">
        <v>111</v>
      </c>
      <c r="L44" s="1">
        <v>44540</v>
      </c>
      <c r="M44" t="s">
        <v>75</v>
      </c>
      <c r="N44" t="s">
        <v>76</v>
      </c>
      <c r="Q44" t="s">
        <v>246</v>
      </c>
      <c r="R44" t="s">
        <v>106</v>
      </c>
      <c r="S44" t="b">
        <v>0</v>
      </c>
      <c r="T44" s="1">
        <v>45292</v>
      </c>
      <c r="U44" s="2">
        <f>HYPERLINK("https://sbirkapp.gov.cz/detail/SPPC2HWN6FH4B6TI", "https://sbirkapp.gov.cz/detail/SPPC2HWN6FH4B6TI")</f>
        <v>0</v>
      </c>
      <c r="V44" t="s">
        <v>247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248</v>
      </c>
      <c r="F45" t="s">
        <v>28</v>
      </c>
      <c r="G45" t="s">
        <v>55</v>
      </c>
      <c r="H45" s="1">
        <v>44735</v>
      </c>
      <c r="I45" s="1">
        <v>44762.41890066487</v>
      </c>
      <c r="J45" t="s">
        <v>249</v>
      </c>
      <c r="K45" t="s">
        <v>31</v>
      </c>
      <c r="M45" t="s">
        <v>92</v>
      </c>
      <c r="N45" t="s">
        <v>93</v>
      </c>
      <c r="R45" t="s">
        <v>58</v>
      </c>
      <c r="S45" t="b">
        <v>0</v>
      </c>
      <c r="T45" s="1">
        <v>45292</v>
      </c>
      <c r="U45" s="2">
        <f>HYPERLINK("https://sbirkapp.gov.cz/detail/SPPOOS5TDWU5L66W", "https://sbirkapp.gov.cz/detail/SPPOOS5TDWU5L66W")</f>
        <v>0</v>
      </c>
      <c r="V45" t="s">
        <v>250</v>
      </c>
      <c r="W45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2026-05-06T15:00:38Z</dcterms:created>
  <dcterms:modified xsi:type="dcterms:W3CDTF">2026-05-06T15:00:38Z</dcterms:modified>
</cp:coreProperties>
</file>