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<sst xmlns="http://schemas.openxmlformats.org/spreadsheetml/2006/main" count="817" uniqueCount="319">
  <si>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</si>
  <si>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</si>
  <si>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</si>
  <si>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</si>
  <si>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</si>
  <si>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</si>
  <si>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</si>
  <si>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</si>
  <si>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</si>
  <si>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</si>
  <si>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</si>
  <si>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</si>
  <si>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</si>
  <si>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</si>
  <si>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</si>
  <si>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</si>
  <si>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</si>
  <si>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</si>
  <si>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</si>
  <si>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</si>
  <si>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</si>
  <si>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</si>
  <si>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</si>
  <si>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Český Krumlov</t>
  </si>
  <si>
    <t>00245836</t>
  </si>
  <si>
    <t>64pbvxc</t>
  </si>
  <si>
    <t>Jihočeský kraj</t>
  </si>
  <si>
    <t>2/2026</t>
  </si>
  <si>
    <t>Nařízení</t>
  </si>
  <si>
    <t>Tržní řád</t>
  </si>
  <si>
    <t>2026-05-19</t>
  </si>
  <si>
    <t>Běžný</t>
  </si>
  <si>
    <t>regulace prodeje zboží a nabízení služeb - tržní řád</t>
  </si>
  <si>
    <t xml:space="preserve">zákon č. 455/1991 Sb., živnostenský zákon - § 18 odst. 1 </t>
  </si>
  <si>
    <t>1/2025: Tržní řád</t>
  </si>
  <si>
    <t>1691641785</t>
  </si>
  <si>
    <t>1/2026</t>
  </si>
  <si>
    <t>Obecně závazná vyhláška</t>
  </si>
  <si>
    <t>o zákazu konzumace alkoholu na veřejnosti</t>
  </si>
  <si>
    <t>2026-05-12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</si>
  <si>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</si>
  <si>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</si>
  <si>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2/2025: o zákazu konzumace alkoholu na veřejnosti</t>
  </si>
  <si>
    <t>1687254465</t>
  </si>
  <si>
    <t>7/2025</t>
  </si>
  <si>
    <t>2025-11-18</t>
  </si>
  <si>
    <t>1600168886</t>
  </si>
  <si>
    <t>6/2025</t>
  </si>
  <si>
    <t>1600165495</t>
  </si>
  <si>
    <t>5/2025</t>
  </si>
  <si>
    <t>o stanovení školských obvodů spádových základních škol v Českém Krumlově</t>
  </si>
  <si>
    <t>2025-10-23</t>
  </si>
  <si>
    <t>školské obvody - základní školy</t>
  </si>
  <si>
    <t>zákon č. 561/2004 Sb., školský zákon - § 178 odst. 2 písm. b)</t>
  </si>
  <si>
    <t>2/2021: o stanovení školských obvodů spádových spádových základních škol v Českém Krumlově</t>
  </si>
  <si>
    <t>1589007352</t>
  </si>
  <si>
    <t>4/2025</t>
  </si>
  <si>
    <t>kterou se mění Obecně závazná vyhláška města Český Krumlov č. 5/2010, Požární řád</t>
  </si>
  <si>
    <t>2025-10-15</t>
  </si>
  <si>
    <t>požární ochrana - požární řád</t>
  </si>
  <si>
    <t>zákon č. 133/1985 Sb., o požární ochraně - § 29 odst. 1 písm. o) bod 1</t>
  </si>
  <si>
    <t>5/2010: Požární řád města Český Krumlov</t>
  </si>
  <si>
    <t>1584922456</t>
  </si>
  <si>
    <t>3/2025</t>
  </si>
  <si>
    <t>o pohybu psů na veřejnosi</t>
  </si>
  <si>
    <t>pohyb psů</t>
  </si>
  <si>
    <t>zákon č. 246/1992 Sb., na ochranu zvířat proti týrání - § 24 odst. 2</t>
  </si>
  <si>
    <t>4/2008: kterou se stanoví pravidla pro pohyb psů</t>
  </si>
  <si>
    <t>1584919161</t>
  </si>
  <si>
    <t>2/2025</t>
  </si>
  <si>
    <t xml:space="preserve">6/2018: o zákazu konzumace alkoholu na veřejnosti; 1/2020: kterou se mění a doplňuje Obecně závazná vyhláška města Český Krumlov č.  6/2018, ze dne 31.5.2018, o zákazu konzumace alkoholu na veřejnosti ; 2/2020: kterou se mění a doplňuje Obecně závazná vyhláška města Český Krumlov č.  6/2018, ze dne 31.5.2018, o zákazu konzumace alkoholu na veřejnosti, ve znění Obecně závazné  vyhlášky města Český Krumlov č. 1/2020, ze dne 30.4.2020. </t>
  </si>
  <si>
    <t>1/2026: o zákazu konzumace alkoholu na veřejnosti</t>
  </si>
  <si>
    <t>1584913997</t>
  </si>
  <si>
    <t>1/2025</t>
  </si>
  <si>
    <t>2025-10-08</t>
  </si>
  <si>
    <t>regulace podomního a pochůzkového prodeje a nabízení služeb; regulace prodeje zboží a nabízení služeb - tržní řád</t>
  </si>
  <si>
    <t xml:space="preserve">zákon č. 455/1991 Sb., živnostenský zákon - § 18 odst. 4 ; zákon č. 455/1991 Sb., živnostenský zákon - § 18 odst. 1 </t>
  </si>
  <si>
    <t>1/2022: Tržní řád; 2/2022: Tržní řád; 3/2022: Tržní řád; 4/2022: Tržní řád; 5/2022: Tržní řád; 6/2022: Tržní řád; 7/2022: Nařízení; 8/2022: Nařízení města Český Krumlov; 2/2023: Nařízení města Český Krumlov; 3/2023: Nařízení města Český Krumlov; 4/2023: Nařízení města Český Krumlov; 5/2023: Nařízení města Český Krumlov; 6/2023: Nařízení města Český Krumlov; 7/2023: Nařízení města Český Krumlov; 1/2024: Nařízení města Český Krumlov; 2/2024: Nařízení města Český Krumlov; 5/2024: kterým se mění a doplňuje nařízení města Český Krumlov č.4/2017, tržní řád; 7/2024: Nařízení města Český Krumlov - Tržní řád</t>
  </si>
  <si>
    <t>6/2025: Tržní řád; 7/2025: Tržní řád; 2/2026: Tržní řád</t>
  </si>
  <si>
    <t>1581813386</t>
  </si>
  <si>
    <t>4/2014</t>
  </si>
  <si>
    <t>o zveřejnění záměru zadat ke zpracování lesní hospodářské osnovy Český Krumlov, zařizovací obvod Český Krumlov.</t>
  </si>
  <si>
    <t>2014-05-03</t>
  </si>
  <si>
    <t>Dle přechodného ustanovení</t>
  </si>
  <si>
    <t>lesní hospodářské osnovy</t>
  </si>
  <si>
    <t>zákon č. 289/1995 Sb., lesní zákon - § 25 odst. 2</t>
  </si>
  <si>
    <t>1447163526</t>
  </si>
  <si>
    <t>1/2017</t>
  </si>
  <si>
    <t xml:space="preserve">o vyhlášení záměru zadat ke zpracování lesní hospodářskou osnovu Vyšší Brod </t>
  </si>
  <si>
    <t>2017-05-31</t>
  </si>
  <si>
    <t>1432621971</t>
  </si>
  <si>
    <t>1/2015</t>
  </si>
  <si>
    <t>o vyhlášení záměru zadat ke zpracování lesní hospodářské osnovy Dobrá Voda</t>
  </si>
  <si>
    <t>2015-06-13</t>
  </si>
  <si>
    <t>1432619339</t>
  </si>
  <si>
    <t>1/2012</t>
  </si>
  <si>
    <t>o vyhlášení záměru zadat ke zpracování lesní hospodářské osnovy Český Krumlov, zřizovací obvod Kaplice</t>
  </si>
  <si>
    <t>2012-03-21</t>
  </si>
  <si>
    <t>1432617745</t>
  </si>
  <si>
    <t>19/2006</t>
  </si>
  <si>
    <t>o vyhlášení stavební uzávěry v zóně Šeříková stráň</t>
  </si>
  <si>
    <t>2006-12-22</t>
  </si>
  <si>
    <t>jiná</t>
  </si>
  <si>
    <t xml:space="preserve">ústavní zákon č. 1/1993 Sb., Ústava České republiky - čl. 79 odst. 3 </t>
  </si>
  <si>
    <t>1432609597</t>
  </si>
  <si>
    <t>2/2021</t>
  </si>
  <si>
    <t>o stanovení školských obvodů spádových spádových základních škol v Českém Krumlově</t>
  </si>
  <si>
    <t>2022-01-01</t>
  </si>
  <si>
    <t>5/2025: o stanovení školských obvodů spádových základních škol v Českém Krumlově</t>
  </si>
  <si>
    <t>1432604940</t>
  </si>
  <si>
    <t>4/2021</t>
  </si>
  <si>
    <t>o stanovení obecního systému odpadového hospodářství na území města Český Krumlov</t>
  </si>
  <si>
    <t>systém odpadového hospodářství</t>
  </si>
  <si>
    <t>zákon č. 541/2020 Sb., o odpadech - § 59 odst. 4</t>
  </si>
  <si>
    <t>1432340441</t>
  </si>
  <si>
    <t>2/2019</t>
  </si>
  <si>
    <t>kterou se mění a doplňuje obecně závazná vyhláška č. 8/2018 o provozování pouliční  produkce</t>
  </si>
  <si>
    <t>2019-11-16</t>
  </si>
  <si>
    <t>veřejný pořádek - pouliční produkce (busking)</t>
  </si>
  <si>
    <t>zákon č. 128/2000 Sb., o obcích - § 10 písm. a) - pouliční produkce</t>
  </si>
  <si>
    <t>8/2018: o provozování pouliční produkce</t>
  </si>
  <si>
    <t>1432335649</t>
  </si>
  <si>
    <t>8/2018</t>
  </si>
  <si>
    <t>o provozování pouliční produkce</t>
  </si>
  <si>
    <t>2018-09-20</t>
  </si>
  <si>
    <t>2/2019: kterou se mění a doplňuje obecně závazná vyhláška č. 8/2018 o provozování pouliční  produkce; 2/2019: kterou se mění a doplňuje obecně závazná vyhláška č. 8/2018 o provozování pouliční  produkce</t>
  </si>
  <si>
    <t>1432331957</t>
  </si>
  <si>
    <t>7/2018</t>
  </si>
  <si>
    <t>o zákazu vyzývání k poskytnutí daru (aktivního žebrání)</t>
  </si>
  <si>
    <t>2018-06-22</t>
  </si>
  <si>
    <t>veřejný pořádek - žebrání</t>
  </si>
  <si>
    <t>zákon č. 128/2000 Sb., o obcích - § 10 písm. a) - žebrání</t>
  </si>
  <si>
    <t>1432329674</t>
  </si>
  <si>
    <t>2/2020</t>
  </si>
  <si>
    <t xml:space="preserve">kterou se mění a doplňuje Obecně závazná vyhláška města Český Krumlov č.  6/2018, ze dne 31.5.2018, o zákazu konzumace alkoholu na veřejnosti, ve znění Obecně závazné  vyhlášky města Český Krumlov č. 1/2020, ze dne 30.4.2020. </t>
  </si>
  <si>
    <t>2020-06-18</t>
  </si>
  <si>
    <t>6/2018: o zákazu konzumace alkoholu na veřejnosti</t>
  </si>
  <si>
    <t>2/2025: o zákazu konzumace alkoholu na veřejnosti; 2/2025: o zákazu konzumace alkoholu na veřejnosti</t>
  </si>
  <si>
    <t>1432323942</t>
  </si>
  <si>
    <t>1/2020</t>
  </si>
  <si>
    <t xml:space="preserve">kterou se mění a doplňuje Obecně závazná vyhláška města Český Krumlov č.  6/2018, ze dne 31.5.2018, o zákazu konzumace alkoholu na veřejnosti </t>
  </si>
  <si>
    <t>2020-05-20</t>
  </si>
  <si>
    <t>1432320454</t>
  </si>
  <si>
    <t>6/2018</t>
  </si>
  <si>
    <t xml:space="preserve">1/2020: kterou se mění a doplňuje Obecně závazná vyhláška města Český Krumlov č.  6/2018, ze dne 31.5.2018, o zákazu konzumace alkoholu na veřejnosti ; 1/2020: kterou se mění a doplňuje Obecně závazná vyhláška města Český Krumlov č.  6/2018, ze dne 31.5.2018, o zákazu konzumace alkoholu na veřejnosti ; 2/2020: kterou se mění a doplňuje Obecně závazná vyhláška města Český Krumlov č.  6/2018, ze dne 31.5.2018, o zákazu konzumace alkoholu na veřejnosti, ve znění Obecně závazné  vyhlášky města Český Krumlov č. 1/2020, ze dne 30.4.2020. ; 2/2020: kterou se mění a doplňuje Obecně závazná vyhláška města Český Krumlov č.  6/2018, ze dne 31.5.2018, o zákazu konzumace alkoholu na veřejnosti, ve znění Obecně závazné  vyhlášky města Český Krumlov č. 1/2020, ze dne 30.4.2020. </t>
  </si>
  <si>
    <t>1432307644</t>
  </si>
  <si>
    <t>1/2019</t>
  </si>
  <si>
    <t xml:space="preserve">kterou se mění a doplňuje obecně závazná vyhláška č. 4/2018 o stanovení doby nočního  klidu </t>
  </si>
  <si>
    <t>2019-06-01</t>
  </si>
  <si>
    <t>noční klid</t>
  </si>
  <si>
    <t>zákon č. 251/2016 Sb., o některých přestupcích - § 5 odst. 7</t>
  </si>
  <si>
    <t>4/2018: o stanovení doby nočního klidu</t>
  </si>
  <si>
    <t>1432304965</t>
  </si>
  <si>
    <t>4/2018</t>
  </si>
  <si>
    <t>o stanovení doby nočního klidu</t>
  </si>
  <si>
    <t>2018-04-13</t>
  </si>
  <si>
    <t xml:space="preserve">1/2019: kterou se mění a doplňuje obecně závazná vyhláška č. 4/2018 o stanovení doby nočního  klidu ; 1/2019: kterou se mění a doplňuje obecně závazná vyhláška č. 4/2018 o stanovení doby nočního  klidu </t>
  </si>
  <si>
    <t>1432301609</t>
  </si>
  <si>
    <t>4/2020</t>
  </si>
  <si>
    <t>kterou se mění Obecně závazná vyhláška č.4/2017 o regulaci provozování hazardních her</t>
  </si>
  <si>
    <t>2021-01-01</t>
  </si>
  <si>
    <t>hazardní hry</t>
  </si>
  <si>
    <t>zákon č. 186/2016 Sb., o hazardních hrách - § 12 odst. 1</t>
  </si>
  <si>
    <t>4/2017: o regulaci provozování hazardních her</t>
  </si>
  <si>
    <t>1432220276</t>
  </si>
  <si>
    <t>4/2017</t>
  </si>
  <si>
    <t>o regulaci provozování hazardních her</t>
  </si>
  <si>
    <t>2017-11-15</t>
  </si>
  <si>
    <t>4/2020: kterou se mění Obecně závazná vyhláška č.4/2017 o regulaci provozování hazardních her; 4/2020: kterou se mění Obecně závazná vyhláška č.4/2017 o regulaci provozování hazardních her</t>
  </si>
  <si>
    <t>1432217978</t>
  </si>
  <si>
    <t>5/2016</t>
  </si>
  <si>
    <t>kterou se vymezují školské obvody spádových mateřských škol v Českém Krumlově</t>
  </si>
  <si>
    <t>2017-01-16</t>
  </si>
  <si>
    <t>školské obvody - mateřské školy</t>
  </si>
  <si>
    <t>zákon č. 561/2004 Sb., školský zákon - § 179 odst. 3 a § 178 odst. 2 písm. b)</t>
  </si>
  <si>
    <t>1432163441</t>
  </si>
  <si>
    <t>5/2010</t>
  </si>
  <si>
    <t>Požární řád města Český Krumlov</t>
  </si>
  <si>
    <t>2011-01-01</t>
  </si>
  <si>
    <t>4/2025: kterou se mění Obecně závazná vyhláška města Český Krumlov č. 5/2010, Požární řád; 4/2025: kterou se mění Obecně závazná vyhláška města Český Krumlov č. 5/2010, Požární řád</t>
  </si>
  <si>
    <t>1432142534</t>
  </si>
  <si>
    <t>4/2008</t>
  </si>
  <si>
    <t>kterou se stanoví pravidla pro pohyb psů</t>
  </si>
  <si>
    <t>2008-10-01</t>
  </si>
  <si>
    <t>3/2025: o pohybu psů na veřejnosi</t>
  </si>
  <si>
    <t>1432136188</t>
  </si>
  <si>
    <t>8/2007</t>
  </si>
  <si>
    <t>o stanovení úhrady vodného a stočného ve dvousložkové formě</t>
  </si>
  <si>
    <t>2008-01-01</t>
  </si>
  <si>
    <t>vodní hospodářství - vodné a stočné ve dvousložkové formě</t>
  </si>
  <si>
    <t>zákon č. 274/2001 Sb., o vodovodech a kanalizacích - § 20 odst. 4</t>
  </si>
  <si>
    <t>1432116055</t>
  </si>
  <si>
    <t>12/2006</t>
  </si>
  <si>
    <t>kterou se mění vyhláška o obecní policii</t>
  </si>
  <si>
    <t>2006-10-01</t>
  </si>
  <si>
    <t>obecní policie</t>
  </si>
  <si>
    <t xml:space="preserve">zákon č. 553/1991 Sb., o obecní policii - § 1 odst. 1 </t>
  </si>
  <si>
    <t>5/1996: o obecní policii</t>
  </si>
  <si>
    <t>1432094046</t>
  </si>
  <si>
    <t>5/1996</t>
  </si>
  <si>
    <t>o obecní policii</t>
  </si>
  <si>
    <t>1996-09-19; 1998-01-01</t>
  </si>
  <si>
    <t>12/2006: kterou se mění vyhláška o obecní policii</t>
  </si>
  <si>
    <t>1432077311</t>
  </si>
  <si>
    <t>9/2024</t>
  </si>
  <si>
    <t>Nařízení města Český Krumlov o udržování sjízdnosti a schůdnosti místních komunikací</t>
  </si>
  <si>
    <t>2024-10-15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</si>
  <si>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</si>
  <si>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</si>
  <si>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1425754449</t>
  </si>
  <si>
    <t>8/2024</t>
  </si>
  <si>
    <t>Nařízení města Český Krumlov o placeném stání na místních komunikacích</t>
  </si>
  <si>
    <t xml:space="preserve">pozemní komunikace - zpoplatnění stání a odstavení </t>
  </si>
  <si>
    <t xml:space="preserve">zákon č. 13/1997 Sb., o pozemních komunikacích - § 23 odst. 1 </t>
  </si>
  <si>
    <t>1/2023: Nařízení města Český Krumlov</t>
  </si>
  <si>
    <t>1425751734</t>
  </si>
  <si>
    <t>7/2024</t>
  </si>
  <si>
    <t>Nařízení města Český Krumlov - Tržní řád</t>
  </si>
  <si>
    <t>2024-10-22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</si>
  <si>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</si>
  <si>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</si>
  <si>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1422000483</t>
  </si>
  <si>
    <t>6/2024</t>
  </si>
  <si>
    <t>Obecně závazná vyhláška města Český Krumlov o stanovení koeficientů pro výpočet daně z nemovitých věcí</t>
  </si>
  <si>
    <t>2025-01-01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</si>
  <si>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</si>
  <si>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1; zákon č. 338/1992 Sb., o dani z nemovitých věcí - § 12 odst. 1 písm. a) bod 4</t>
  </si>
  <si>
    <t>1413122759</t>
  </si>
  <si>
    <t>5/2024</t>
  </si>
  <si>
    <t>kterým se mění a doplňuje nařízení města Český Krumlov č.4/2017, tržní řád</t>
  </si>
  <si>
    <t>2024-09-18</t>
  </si>
  <si>
    <t>7/2024: Nařízení města Český Krumlov - Tržní řád; 1/2025: Tržní řád</t>
  </si>
  <si>
    <t>1406627495</t>
  </si>
  <si>
    <t>4/2024</t>
  </si>
  <si>
    <t>Obecně závazná vyhláška města Český Krumlov o místním poplatku za užívání veřejného prostranství</t>
  </si>
  <si>
    <t>2024-07-01</t>
  </si>
  <si>
    <t>místní poplatek za užívání veřejného prostranství</t>
  </si>
  <si>
    <t>zákon č. 565/1990 Sb., o místních poplatcích - § 14 - za užívání veřejného prostranství</t>
  </si>
  <si>
    <t>13/2023: Obecně závazná vyhláška města Český Krumlov o místním poplatku za užívání veřejného prostranství</t>
  </si>
  <si>
    <t>1370862091</t>
  </si>
  <si>
    <t>3/2024</t>
  </si>
  <si>
    <t>Nařízení o vyhlášení záměru zadat ke zpracování lesní hospodářské osnovy Český Krumlov</t>
  </si>
  <si>
    <t>2024-06-06</t>
  </si>
  <si>
    <t>1362060763</t>
  </si>
  <si>
    <t>2/2024</t>
  </si>
  <si>
    <t>Nařízení města Český Krumlov</t>
  </si>
  <si>
    <t>2024-04-06</t>
  </si>
  <si>
    <t>1333398770</t>
  </si>
  <si>
    <t>1/2024</t>
  </si>
  <si>
    <t>2024-03-19</t>
  </si>
  <si>
    <t>1323836752</t>
  </si>
  <si>
    <t>13/2023</t>
  </si>
  <si>
    <t>2024-01-01</t>
  </si>
  <si>
    <t>4/2024: Obecně závazná vyhláška města Český Krumlov o místním poplatku za užívání veřejného prostranství</t>
  </si>
  <si>
    <t>1286283786</t>
  </si>
  <si>
    <t>12/2023</t>
  </si>
  <si>
    <t>Obecně závazná vyhláška města Český Krumlov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</si>
  <si>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</si>
  <si>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</si>
  <si>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1286279990</t>
  </si>
  <si>
    <t>11/2023</t>
  </si>
  <si>
    <t>Obecně závazná vyhláška města Český Krumlov o místním poplatku z pobytu</t>
  </si>
  <si>
    <t>místní poplatek z pobytu</t>
  </si>
  <si>
    <t>zákon č. 565/1990 Sb., o místních poplatcích - § 14 - z pobytu</t>
  </si>
  <si>
    <t>1286277509</t>
  </si>
  <si>
    <t>10/2023</t>
  </si>
  <si>
    <t>Obecně závazná vyhláška města Český Krumlov o místním poplatku ze psů</t>
  </si>
  <si>
    <t>místní poplatek ze psů</t>
  </si>
  <si>
    <t>zákon č. 565/1990 Sb., o místních poplatcích - § 14 - ze psů</t>
  </si>
  <si>
    <t>1286273320</t>
  </si>
  <si>
    <t>9/2023</t>
  </si>
  <si>
    <t xml:space="preserve">Obecně závazná vyhláška města Český Krumlov o místním poplatku za povolení k vjezdu s motorovým  vozidlem do vybraných míst a částí měst </t>
  </si>
  <si>
    <t>místní poplatek za povolení k vjezdu</t>
  </si>
  <si>
    <t>zákon č. 565/1990 Sb., o místních poplatcích - § 14 - za povolení k vjezdu</t>
  </si>
  <si>
    <t>1286266617</t>
  </si>
  <si>
    <t>8/2023</t>
  </si>
  <si>
    <t>Obecně závazná vyhláška města Český Krumlov o místním poplatku ze vstupného</t>
  </si>
  <si>
    <t>místní poplatek ze vstupného</t>
  </si>
  <si>
    <t>zákon č. 565/1990 Sb., o místních poplatcích - § 14 - ze vstupného</t>
  </si>
  <si>
    <t>1286257710</t>
  </si>
  <si>
    <t>7/2023</t>
  </si>
  <si>
    <t>2023-08-09</t>
  </si>
  <si>
    <t>1220090291</t>
  </si>
  <si>
    <t>6/2023</t>
  </si>
  <si>
    <t>1220073087</t>
  </si>
  <si>
    <t>5/2023</t>
  </si>
  <si>
    <t>2023-08-03</t>
  </si>
  <si>
    <t>1217484114</t>
  </si>
  <si>
    <t>4/2023</t>
  </si>
  <si>
    <t>2023-06-27</t>
  </si>
  <si>
    <t>1202006261</t>
  </si>
  <si>
    <t>3/2023</t>
  </si>
  <si>
    <t>1202005291</t>
  </si>
  <si>
    <t>2/2023</t>
  </si>
  <si>
    <t>1202003470</t>
  </si>
  <si>
    <t>1/2023</t>
  </si>
  <si>
    <t>2023-06-13</t>
  </si>
  <si>
    <t>8/2024: Nařízení města Český Krumlov o placeném stání na místních komunikacích</t>
  </si>
  <si>
    <t>1195993044</t>
  </si>
  <si>
    <t>8/2022</t>
  </si>
  <si>
    <t>2022-12-27</t>
  </si>
  <si>
    <t>1114835592</t>
  </si>
  <si>
    <t>7/2022</t>
  </si>
  <si>
    <t>2022-11-04</t>
  </si>
  <si>
    <t>1096066937</t>
  </si>
  <si>
    <t>6/2022</t>
  </si>
  <si>
    <t>2022-08-25</t>
  </si>
  <si>
    <t>1070306636</t>
  </si>
  <si>
    <t>5/2022</t>
  </si>
  <si>
    <t>1070305954</t>
  </si>
  <si>
    <t>4/2022</t>
  </si>
  <si>
    <t>2022-07-14</t>
  </si>
  <si>
    <t>1055908888</t>
  </si>
  <si>
    <t>3/2022</t>
  </si>
  <si>
    <t>1055907026</t>
  </si>
  <si>
    <t>2/2022</t>
  </si>
  <si>
    <t>1055906396</t>
  </si>
  <si>
    <t>1/2022</t>
  </si>
  <si>
    <t>1055903880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</si>
</sst>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1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46139</v>
      </c>
      <c r="I2" s="1">
        <v>46146.63731324246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HYPERLINK("https://sbirkapp.gov.cz/detail/SPPIJQHDX5XEUVMW", "https://sbirkapp.gov.cz/detail/SPPIJQHDX5XEUVMW")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46135</v>
      </c>
      <c r="I3" s="1">
        <v>46139.57319137544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HYPERLINK("https://sbirkapp.gov.cz/detail/SPPCUSBWAWUUESTO", "https://sbirkapp.gov.cz/detail/SPPCUSBWAWUUESTO")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29</v>
      </c>
      <c r="H4" s="1">
        <v>45950</v>
      </c>
      <c r="I4" s="1">
        <v>45964.42736872189</v>
      </c>
      <c r="J4" t="s">
        <v>45</v>
      </c>
      <c r="K4" t="s">
        <v>31</v>
      </c>
      <c r="M4" t="s">
        <v>32</v>
      </c>
      <c r="N4" t="s">
        <v>33</v>
      </c>
      <c r="O4" t="s">
        <v>34</v>
      </c>
      <c r="S4" t="b">
        <v>1</v>
      </c>
      <c r="U4" s="2">
        <f>HYPERLINK("https://sbirkapp.gov.cz/detail/SPPDKMKEEVOQFZSW", "https://sbirkapp.gov.cz/detail/SPPDKMKEEVOQFZSW")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29</v>
      </c>
      <c r="H5" s="1">
        <v>45950</v>
      </c>
      <c r="I5" s="1">
        <v>45964.42577214433</v>
      </c>
      <c r="J5" t="s">
        <v>45</v>
      </c>
      <c r="K5" t="s">
        <v>31</v>
      </c>
      <c r="M5" t="s">
        <v>32</v>
      </c>
      <c r="N5" t="s">
        <v>33</v>
      </c>
      <c r="O5" t="s">
        <v>34</v>
      </c>
      <c r="S5" t="b">
        <v>1</v>
      </c>
      <c r="U5" s="2">
        <f>HYPERLINK("https://sbirkapp.gov.cz/detail/SPPQKP7VNFXSXBH6", "https://sbirkapp.gov.cz/detail/SPPQKP7VNFXSXBH6")</f>
        <v>0</v>
      </c>
      <c r="V5" t="s">
        <v>48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37</v>
      </c>
      <c r="G6" t="s">
        <v>50</v>
      </c>
      <c r="H6" s="1">
        <v>45925</v>
      </c>
      <c r="I6" s="1">
        <v>45938.56821139943</v>
      </c>
      <c r="J6" t="s">
        <v>51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HYPERLINK("https://sbirkapp.gov.cz/detail/SPPDFAQSQZQX6FDQ", "https://sbirkapp.gov.cz/detail/SPPDFAQSQZQX6FDQ")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37</v>
      </c>
      <c r="G7" t="s">
        <v>57</v>
      </c>
      <c r="H7" s="1">
        <v>45925</v>
      </c>
      <c r="I7" s="1">
        <v>45930.39218844699</v>
      </c>
      <c r="J7" t="s">
        <v>58</v>
      </c>
      <c r="K7" t="s">
        <v>31</v>
      </c>
      <c r="M7" t="s">
        <v>59</v>
      </c>
      <c r="N7" t="s">
        <v>60</v>
      </c>
      <c r="O7" t="s">
        <v>61</v>
      </c>
      <c r="S7" t="b">
        <v>1</v>
      </c>
      <c r="U7" s="2">
        <f>HYPERLINK("https://sbirkapp.gov.cz/detail/SPPY7PZ7QEX2WPUE", "https://sbirkapp.gov.cz/detail/SPPY7PZ7QEX2WPUE")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37</v>
      </c>
      <c r="G8" t="s">
        <v>64</v>
      </c>
      <c r="H8" s="1">
        <v>45925</v>
      </c>
      <c r="I8" s="1">
        <v>45930.38954650739</v>
      </c>
      <c r="J8" t="s">
        <v>58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HYPERLINK("https://sbirkapp.gov.cz/detail/SPPKIWZISVOPWHE4", "https://sbirkapp.gov.cz/detail/SPPKIWZISVOPWHE4")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37</v>
      </c>
      <c r="G9" t="s">
        <v>38</v>
      </c>
      <c r="H9" s="1">
        <v>45925</v>
      </c>
      <c r="I9" s="1">
        <v>45930.38526065566</v>
      </c>
      <c r="J9" t="s">
        <v>58</v>
      </c>
      <c r="K9" t="s">
        <v>31</v>
      </c>
      <c r="M9" t="s">
        <v>40</v>
      </c>
      <c r="N9" t="s">
        <v>41</v>
      </c>
      <c r="P9" t="s">
        <v>70</v>
      </c>
      <c r="R9" t="s">
        <v>71</v>
      </c>
      <c r="S9" t="b">
        <v>0</v>
      </c>
      <c r="T9" s="1">
        <v>46154</v>
      </c>
      <c r="U9" s="2">
        <f>HYPERLINK("https://sbirkapp.gov.cz/detail/SPP7MKQKSV5KTAGW", "https://sbirkapp.gov.cz/detail/SPP7MKQKSV5KTAGW")</f>
        <v>0</v>
      </c>
      <c r="V9" t="s">
        <v>72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29</v>
      </c>
      <c r="H10" s="1">
        <v>45915</v>
      </c>
      <c r="I10" s="1">
        <v>45923.32220250839</v>
      </c>
      <c r="J10" t="s">
        <v>74</v>
      </c>
      <c r="K10" t="s">
        <v>31</v>
      </c>
      <c r="M10" t="s">
        <v>75</v>
      </c>
      <c r="N10" t="s">
        <v>76</v>
      </c>
      <c r="P10" t="s">
        <v>77</v>
      </c>
      <c r="Q10" t="s">
        <v>78</v>
      </c>
      <c r="S10" t="b">
        <v>1</v>
      </c>
      <c r="U10" s="2">
        <f>HYPERLINK("https://sbirkapp.gov.cz/detail/SPPECFMPID2JSJHG", "https://sbirkapp.gov.cz/detail/SPPECFMPID2JSJHG")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41747</v>
      </c>
      <c r="I11" s="1">
        <v>45629.37496208727</v>
      </c>
      <c r="J11" t="s">
        <v>82</v>
      </c>
      <c r="K11" t="s">
        <v>83</v>
      </c>
      <c r="L11" s="1">
        <v>41747</v>
      </c>
      <c r="M11" t="s">
        <v>84</v>
      </c>
      <c r="N11" t="s">
        <v>85</v>
      </c>
      <c r="S11" t="b">
        <v>1</v>
      </c>
      <c r="U11" s="2">
        <f>HYPERLINK("https://sbirkapp.gov.cz/detail/SPPDO2CD5H7IKM2K", "https://sbirkapp.gov.cz/detail/SPPDO2CD5H7IKM2K")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42871</v>
      </c>
      <c r="I12" s="1">
        <v>45596.36545971567</v>
      </c>
      <c r="J12" t="s">
        <v>89</v>
      </c>
      <c r="K12" t="s">
        <v>83</v>
      </c>
      <c r="L12" s="1">
        <v>42871</v>
      </c>
      <c r="M12" t="s">
        <v>84</v>
      </c>
      <c r="N12" t="s">
        <v>85</v>
      </c>
      <c r="S12" t="b">
        <v>1</v>
      </c>
      <c r="U12" s="2">
        <f>HYPERLINK("https://sbirkapp.gov.cz/detail/SPPTY5E7OPWNVI36", "https://sbirkapp.gov.cz/detail/SPPTY5E7OPWNVI36")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42153</v>
      </c>
      <c r="I13" s="1">
        <v>45596.36230361614</v>
      </c>
      <c r="J13" t="s">
        <v>93</v>
      </c>
      <c r="K13" t="s">
        <v>83</v>
      </c>
      <c r="L13" s="1">
        <v>42153</v>
      </c>
      <c r="M13" t="s">
        <v>84</v>
      </c>
      <c r="N13" t="s">
        <v>85</v>
      </c>
      <c r="S13" t="b">
        <v>1</v>
      </c>
      <c r="U13" s="2">
        <f>HYPERLINK("https://sbirkapp.gov.cz/detail/SPPAPMVSMODFA7US", "https://sbirkapp.gov.cz/detail/SPPAPMVSMODFA7US")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40974</v>
      </c>
      <c r="I14" s="1">
        <v>45596.3596517988</v>
      </c>
      <c r="J14" t="s">
        <v>97</v>
      </c>
      <c r="K14" t="s">
        <v>83</v>
      </c>
      <c r="L14" s="1">
        <v>40974</v>
      </c>
      <c r="M14" t="s">
        <v>84</v>
      </c>
      <c r="N14" t="s">
        <v>85</v>
      </c>
      <c r="S14" t="b">
        <v>1</v>
      </c>
      <c r="U14" s="2">
        <f>HYPERLINK("https://sbirkapp.gov.cz/detail/SPP33TDX2KTTRJK2", "https://sbirkapp.gov.cz/detail/SPP33TDX2KTTRJK2")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39073</v>
      </c>
      <c r="I15" s="1">
        <v>45596.34749692288</v>
      </c>
      <c r="J15" t="s">
        <v>101</v>
      </c>
      <c r="K15" t="s">
        <v>83</v>
      </c>
      <c r="L15" s="1">
        <v>39073</v>
      </c>
      <c r="M15" t="s">
        <v>102</v>
      </c>
      <c r="N15" t="s">
        <v>103</v>
      </c>
      <c r="S15" t="b">
        <v>1</v>
      </c>
      <c r="U15" s="2">
        <f>HYPERLINK("https://sbirkapp.gov.cz/detail/SPPRRX36OAKK4ZTI", "https://sbirkapp.gov.cz/detail/SPPRRX36OAKK4ZTI")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37</v>
      </c>
      <c r="G16" t="s">
        <v>106</v>
      </c>
      <c r="H16" s="1">
        <v>44547</v>
      </c>
      <c r="I16" s="1">
        <v>45596.33943826183</v>
      </c>
      <c r="J16" t="s">
        <v>107</v>
      </c>
      <c r="K16" t="s">
        <v>83</v>
      </c>
      <c r="L16" s="1">
        <v>44547</v>
      </c>
      <c r="M16" t="s">
        <v>52</v>
      </c>
      <c r="N16" t="s">
        <v>53</v>
      </c>
      <c r="R16" t="s">
        <v>108</v>
      </c>
      <c r="S16" t="b">
        <v>0</v>
      </c>
      <c r="T16" s="1">
        <v>45953</v>
      </c>
      <c r="U16" s="2">
        <f>HYPERLINK("https://sbirkapp.gov.cz/detail/SPPHVE7R524YOCPG", "https://sbirkapp.gov.cz/detail/SPPHVE7R524YOCPG")</f>
        <v>0</v>
      </c>
      <c r="V16" t="s">
        <v>109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37</v>
      </c>
      <c r="G17" t="s">
        <v>111</v>
      </c>
      <c r="H17" s="1">
        <v>44547</v>
      </c>
      <c r="I17" s="1">
        <v>45595.65337716648</v>
      </c>
      <c r="J17" t="s">
        <v>107</v>
      </c>
      <c r="K17" t="s">
        <v>83</v>
      </c>
      <c r="L17" s="1">
        <v>44547</v>
      </c>
      <c r="M17" t="s">
        <v>112</v>
      </c>
      <c r="N17" t="s">
        <v>113</v>
      </c>
      <c r="S17" t="b">
        <v>1</v>
      </c>
      <c r="U17" s="2">
        <f>HYPERLINK("https://sbirkapp.gov.cz/detail/SPPAHVA7NTJ2WB7C", "https://sbirkapp.gov.cz/detail/SPPAHVA7NTJ2WB7C")</f>
        <v>0</v>
      </c>
      <c r="V17" t="s">
        <v>114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37</v>
      </c>
      <c r="G18" t="s">
        <v>116</v>
      </c>
      <c r="H18" s="1">
        <v>43770</v>
      </c>
      <c r="I18" s="1">
        <v>45595.6481092188</v>
      </c>
      <c r="J18" t="s">
        <v>117</v>
      </c>
      <c r="K18" t="s">
        <v>83</v>
      </c>
      <c r="L18" s="1">
        <v>43770</v>
      </c>
      <c r="M18" t="s">
        <v>118</v>
      </c>
      <c r="N18" t="s">
        <v>119</v>
      </c>
      <c r="O18" t="s">
        <v>120</v>
      </c>
      <c r="S18" t="b">
        <v>1</v>
      </c>
      <c r="U18" s="2">
        <f>HYPERLINK("https://sbirkapp.gov.cz/detail/SPPTHTHB6HFR7HEA", "https://sbirkapp.gov.cz/detail/SPPTHTHB6HFR7HEA")</f>
        <v>0</v>
      </c>
      <c r="V18" t="s">
        <v>121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37</v>
      </c>
      <c r="G19" t="s">
        <v>123</v>
      </c>
      <c r="H19" s="1">
        <v>43348</v>
      </c>
      <c r="I19" s="1">
        <v>45595.64282080256</v>
      </c>
      <c r="J19" t="s">
        <v>124</v>
      </c>
      <c r="K19" t="s">
        <v>83</v>
      </c>
      <c r="L19" s="1">
        <v>43348</v>
      </c>
      <c r="M19" t="s">
        <v>118</v>
      </c>
      <c r="N19" t="s">
        <v>119</v>
      </c>
      <c r="Q19" t="s">
        <v>125</v>
      </c>
      <c r="S19" t="b">
        <v>1</v>
      </c>
      <c r="U19" s="2">
        <f>HYPERLINK("https://sbirkapp.gov.cz/detail/SPP4YCCWVWTFAKI2", "https://sbirkapp.gov.cz/detail/SPP4YCCWVWTFAKI2")</f>
        <v>0</v>
      </c>
      <c r="V19" t="s">
        <v>126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127</v>
      </c>
      <c r="F20" t="s">
        <v>37</v>
      </c>
      <c r="G20" t="s">
        <v>128</v>
      </c>
      <c r="H20" s="1">
        <v>43258</v>
      </c>
      <c r="I20" s="1">
        <v>45595.63912031316</v>
      </c>
      <c r="J20" t="s">
        <v>129</v>
      </c>
      <c r="K20" t="s">
        <v>83</v>
      </c>
      <c r="L20" s="1">
        <v>43258</v>
      </c>
      <c r="M20" t="s">
        <v>130</v>
      </c>
      <c r="N20" t="s">
        <v>131</v>
      </c>
      <c r="S20" t="b">
        <v>1</v>
      </c>
      <c r="U20" s="2">
        <f>HYPERLINK("https://sbirkapp.gov.cz/detail/SPPMTANVQ55DTKUS", "https://sbirkapp.gov.cz/detail/SPPMTANVQ55DTKUS")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37</v>
      </c>
      <c r="G21" t="s">
        <v>134</v>
      </c>
      <c r="H21" s="1">
        <v>43985</v>
      </c>
      <c r="I21" s="1">
        <v>45595.63169980818</v>
      </c>
      <c r="J21" t="s">
        <v>135</v>
      </c>
      <c r="K21" t="s">
        <v>83</v>
      </c>
      <c r="L21" s="1">
        <v>43985</v>
      </c>
      <c r="M21" t="s">
        <v>40</v>
      </c>
      <c r="N21" t="s">
        <v>41</v>
      </c>
      <c r="O21" t="s">
        <v>136</v>
      </c>
      <c r="R21" t="s">
        <v>137</v>
      </c>
      <c r="S21" t="b">
        <v>0</v>
      </c>
      <c r="T21" s="1">
        <v>45945</v>
      </c>
      <c r="U21" s="2">
        <f>HYPERLINK("https://sbirkapp.gov.cz/detail/SPPT2X2Y64ZPREMY", "https://sbirkapp.gov.cz/detail/SPPT2X2Y64ZPREMY")</f>
        <v>0</v>
      </c>
      <c r="V21" t="s">
        <v>138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139</v>
      </c>
      <c r="F22" t="s">
        <v>37</v>
      </c>
      <c r="G22" t="s">
        <v>140</v>
      </c>
      <c r="H22" s="1">
        <v>43956</v>
      </c>
      <c r="I22" s="1">
        <v>45595.62747713383</v>
      </c>
      <c r="J22" t="s">
        <v>141</v>
      </c>
      <c r="K22" t="s">
        <v>83</v>
      </c>
      <c r="L22" s="1">
        <v>43956</v>
      </c>
      <c r="M22" t="s">
        <v>40</v>
      </c>
      <c r="N22" t="s">
        <v>41</v>
      </c>
      <c r="O22" t="s">
        <v>136</v>
      </c>
      <c r="R22" t="s">
        <v>137</v>
      </c>
      <c r="S22" t="b">
        <v>0</v>
      </c>
      <c r="T22" s="1">
        <v>45945</v>
      </c>
      <c r="U22" s="2">
        <f>HYPERLINK("https://sbirkapp.gov.cz/detail/SPPJ4N4GON26LCJK", "https://sbirkapp.gov.cz/detail/SPPJ4N4GON26LCJK")</f>
        <v>0</v>
      </c>
      <c r="V22" t="s">
        <v>142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37</v>
      </c>
      <c r="G23" t="s">
        <v>38</v>
      </c>
      <c r="H23" s="1">
        <v>43258</v>
      </c>
      <c r="I23" s="1">
        <v>45595.61623647001</v>
      </c>
      <c r="J23" t="s">
        <v>129</v>
      </c>
      <c r="K23" t="s">
        <v>83</v>
      </c>
      <c r="L23" s="1">
        <v>43258</v>
      </c>
      <c r="M23" t="s">
        <v>40</v>
      </c>
      <c r="N23" t="s">
        <v>41</v>
      </c>
      <c r="Q23" t="s">
        <v>144</v>
      </c>
      <c r="R23" t="s">
        <v>137</v>
      </c>
      <c r="S23" t="b">
        <v>0</v>
      </c>
      <c r="T23" s="1">
        <v>45945</v>
      </c>
      <c r="U23" s="2">
        <f>HYPERLINK("https://sbirkapp.gov.cz/detail/SPPH22IH2XBWWY5E", "https://sbirkapp.gov.cz/detail/SPPH22IH2XBWWY5E")</f>
        <v>0</v>
      </c>
      <c r="V23" t="s">
        <v>145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146</v>
      </c>
      <c r="F24" t="s">
        <v>37</v>
      </c>
      <c r="G24" t="s">
        <v>147</v>
      </c>
      <c r="H24" s="1">
        <v>43616</v>
      </c>
      <c r="I24" s="1">
        <v>45595.61239910313</v>
      </c>
      <c r="J24" t="s">
        <v>148</v>
      </c>
      <c r="K24" t="s">
        <v>83</v>
      </c>
      <c r="L24" s="1">
        <v>43616</v>
      </c>
      <c r="M24" t="s">
        <v>149</v>
      </c>
      <c r="N24" t="s">
        <v>150</v>
      </c>
      <c r="O24" t="s">
        <v>151</v>
      </c>
      <c r="S24" t="b">
        <v>1</v>
      </c>
      <c r="U24" s="2">
        <f>HYPERLINK("https://sbirkapp.gov.cz/detail/SPPKYXM4FITCXGZA", "https://sbirkapp.gov.cz/detail/SPPKYXM4FITCXGZA")</f>
        <v>0</v>
      </c>
      <c r="V24" t="s">
        <v>152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153</v>
      </c>
      <c r="F25" t="s">
        <v>37</v>
      </c>
      <c r="G25" t="s">
        <v>154</v>
      </c>
      <c r="H25" s="1">
        <v>43188</v>
      </c>
      <c r="I25" s="1">
        <v>45595.60870098563</v>
      </c>
      <c r="J25" t="s">
        <v>155</v>
      </c>
      <c r="K25" t="s">
        <v>83</v>
      </c>
      <c r="L25" s="1">
        <v>43188</v>
      </c>
      <c r="M25" t="s">
        <v>149</v>
      </c>
      <c r="N25" t="s">
        <v>150</v>
      </c>
      <c r="Q25" t="s">
        <v>156</v>
      </c>
      <c r="S25" t="b">
        <v>1</v>
      </c>
      <c r="U25" s="2">
        <f>HYPERLINK("https://sbirkapp.gov.cz/detail/SPPGLMX7JCNNLEB4", "https://sbirkapp.gov.cz/detail/SPPGLMX7JCNNLEB4")</f>
        <v>0</v>
      </c>
      <c r="V25" t="s">
        <v>157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158</v>
      </c>
      <c r="F26" t="s">
        <v>37</v>
      </c>
      <c r="G26" t="s">
        <v>159</v>
      </c>
      <c r="H26" s="1">
        <v>44174</v>
      </c>
      <c r="I26" s="1">
        <v>45595.51497192917</v>
      </c>
      <c r="J26" t="s">
        <v>160</v>
      </c>
      <c r="K26" t="s">
        <v>83</v>
      </c>
      <c r="L26" s="1">
        <v>44174</v>
      </c>
      <c r="M26" t="s">
        <v>161</v>
      </c>
      <c r="N26" t="s">
        <v>162</v>
      </c>
      <c r="O26" t="s">
        <v>163</v>
      </c>
      <c r="S26" t="b">
        <v>1</v>
      </c>
      <c r="U26" s="2">
        <f>HYPERLINK("https://sbirkapp.gov.cz/detail/SPPYO4KY4IGA4QCW", "https://sbirkapp.gov.cz/detail/SPPYO4KY4IGA4QCW")</f>
        <v>0</v>
      </c>
      <c r="V26" t="s">
        <v>164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165</v>
      </c>
      <c r="F27" t="s">
        <v>37</v>
      </c>
      <c r="G27" t="s">
        <v>166</v>
      </c>
      <c r="H27" s="1">
        <v>43038</v>
      </c>
      <c r="I27" s="1">
        <v>45595.5110838457</v>
      </c>
      <c r="J27" t="s">
        <v>167</v>
      </c>
      <c r="K27" t="s">
        <v>83</v>
      </c>
      <c r="L27" s="1">
        <v>43038</v>
      </c>
      <c r="M27" t="s">
        <v>161</v>
      </c>
      <c r="N27" t="s">
        <v>162</v>
      </c>
      <c r="Q27" t="s">
        <v>168</v>
      </c>
      <c r="S27" t="b">
        <v>1</v>
      </c>
      <c r="U27" s="2">
        <f>HYPERLINK("https://sbirkapp.gov.cz/detail/SPPHYDTLBP7JZXFY", "https://sbirkapp.gov.cz/detail/SPPHYDTLBP7JZXFY")</f>
        <v>0</v>
      </c>
      <c r="V27" t="s">
        <v>169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170</v>
      </c>
      <c r="F28" t="s">
        <v>37</v>
      </c>
      <c r="G28" t="s">
        <v>171</v>
      </c>
      <c r="H28" s="1">
        <v>42723</v>
      </c>
      <c r="I28" s="1">
        <v>45595.45590273113</v>
      </c>
      <c r="J28" t="s">
        <v>172</v>
      </c>
      <c r="K28" t="s">
        <v>83</v>
      </c>
      <c r="L28" s="1">
        <v>42723</v>
      </c>
      <c r="M28" t="s">
        <v>173</v>
      </c>
      <c r="N28" t="s">
        <v>174</v>
      </c>
      <c r="S28" t="b">
        <v>1</v>
      </c>
      <c r="U28" s="2">
        <f>HYPERLINK("https://sbirkapp.gov.cz/detail/SPPRGHGTLD3F6APG", "https://sbirkapp.gov.cz/detail/SPPRGHGTLD3F6APG")</f>
        <v>0</v>
      </c>
      <c r="V28" t="s">
        <v>175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176</v>
      </c>
      <c r="F29" t="s">
        <v>37</v>
      </c>
      <c r="G29" t="s">
        <v>177</v>
      </c>
      <c r="H29" s="1">
        <v>40529</v>
      </c>
      <c r="I29" s="1">
        <v>45595.43038189624</v>
      </c>
      <c r="J29" t="s">
        <v>178</v>
      </c>
      <c r="K29" t="s">
        <v>83</v>
      </c>
      <c r="L29" s="1">
        <v>40529</v>
      </c>
      <c r="M29" t="s">
        <v>59</v>
      </c>
      <c r="N29" t="s">
        <v>60</v>
      </c>
      <c r="Q29" t="s">
        <v>179</v>
      </c>
      <c r="S29" t="b">
        <v>1</v>
      </c>
      <c r="U29" s="2">
        <f>HYPERLINK("https://sbirkapp.gov.cz/detail/SPPWMXRCMM4OAVSE", "https://sbirkapp.gov.cz/detail/SPPWMXRCMM4OAVSE")</f>
        <v>0</v>
      </c>
      <c r="V29" t="s">
        <v>180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181</v>
      </c>
      <c r="F30" t="s">
        <v>37</v>
      </c>
      <c r="G30" t="s">
        <v>182</v>
      </c>
      <c r="H30" s="1">
        <v>39706</v>
      </c>
      <c r="I30" s="1">
        <v>45595.42401024227</v>
      </c>
      <c r="J30" t="s">
        <v>183</v>
      </c>
      <c r="K30" t="s">
        <v>83</v>
      </c>
      <c r="L30" s="1">
        <v>39706</v>
      </c>
      <c r="M30" t="s">
        <v>65</v>
      </c>
      <c r="N30" t="s">
        <v>66</v>
      </c>
      <c r="R30" t="s">
        <v>184</v>
      </c>
      <c r="S30" t="b">
        <v>0</v>
      </c>
      <c r="T30" s="1">
        <v>45945</v>
      </c>
      <c r="U30" s="2">
        <f>HYPERLINK("https://sbirkapp.gov.cz/detail/SPPXQLFANK7TYS54", "https://sbirkapp.gov.cz/detail/SPPXQLFANK7TYS54")</f>
        <v>0</v>
      </c>
      <c r="V30" t="s">
        <v>185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186</v>
      </c>
      <c r="F31" t="s">
        <v>37</v>
      </c>
      <c r="G31" t="s">
        <v>187</v>
      </c>
      <c r="H31" s="1">
        <v>39415</v>
      </c>
      <c r="I31" s="1">
        <v>45595.40953766265</v>
      </c>
      <c r="J31" t="s">
        <v>188</v>
      </c>
      <c r="K31" t="s">
        <v>83</v>
      </c>
      <c r="L31" s="1">
        <v>39415</v>
      </c>
      <c r="M31" t="s">
        <v>189</v>
      </c>
      <c r="N31" t="s">
        <v>190</v>
      </c>
      <c r="S31" t="b">
        <v>1</v>
      </c>
      <c r="U31" s="2">
        <f>HYPERLINK("https://sbirkapp.gov.cz/detail/SPPKCQGEQACAFU6S", "https://sbirkapp.gov.cz/detail/SPPKCQGEQACAFU6S")</f>
        <v>0</v>
      </c>
      <c r="V31" t="s">
        <v>191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192</v>
      </c>
      <c r="F32" t="s">
        <v>37</v>
      </c>
      <c r="G32" t="s">
        <v>193</v>
      </c>
      <c r="H32" s="1">
        <v>38989</v>
      </c>
      <c r="I32" s="1">
        <v>45595.37995181352</v>
      </c>
      <c r="J32" t="s">
        <v>194</v>
      </c>
      <c r="K32" t="s">
        <v>83</v>
      </c>
      <c r="L32" s="1">
        <v>38989</v>
      </c>
      <c r="M32" t="s">
        <v>195</v>
      </c>
      <c r="N32" t="s">
        <v>196</v>
      </c>
      <c r="O32" t="s">
        <v>197</v>
      </c>
      <c r="S32" t="b">
        <v>1</v>
      </c>
      <c r="U32" s="2">
        <f>HYPERLINK("https://sbirkapp.gov.cz/detail/SPP32DWRTR3X6YEQ", "https://sbirkapp.gov.cz/detail/SPP32DWRTR3X6YEQ")</f>
        <v>0</v>
      </c>
      <c r="V32" t="s">
        <v>198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199</v>
      </c>
      <c r="F33" t="s">
        <v>37</v>
      </c>
      <c r="G33" t="s">
        <v>200</v>
      </c>
      <c r="H33" s="1">
        <v>35327</v>
      </c>
      <c r="I33" s="1">
        <v>45595.35663038708</v>
      </c>
      <c r="J33" t="s">
        <v>201</v>
      </c>
      <c r="K33" t="s">
        <v>83</v>
      </c>
      <c r="L33" s="1">
        <v>35327</v>
      </c>
      <c r="M33" t="s">
        <v>195</v>
      </c>
      <c r="N33" t="s">
        <v>196</v>
      </c>
      <c r="Q33" t="s">
        <v>202</v>
      </c>
      <c r="S33" t="b">
        <v>1</v>
      </c>
      <c r="U33" s="2">
        <f>HYPERLINK("https://sbirkapp.gov.cz/detail/SPPV2J2IPLJUQO3I", "https://sbirkapp.gov.cz/detail/SPPV2J2IPLJUQO3I")</f>
        <v>0</v>
      </c>
      <c r="V33" t="s">
        <v>203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204</v>
      </c>
      <c r="F34" t="s">
        <v>28</v>
      </c>
      <c r="G34" t="s">
        <v>205</v>
      </c>
      <c r="H34" s="1">
        <v>45579</v>
      </c>
      <c r="I34" s="1">
        <v>45580.5031707884</v>
      </c>
      <c r="J34" t="s">
        <v>206</v>
      </c>
      <c r="K34" t="s">
        <v>31</v>
      </c>
      <c r="M34" t="s">
        <v>207</v>
      </c>
      <c r="N34" t="s">
        <v>208</v>
      </c>
      <c r="S34" t="b">
        <v>1</v>
      </c>
      <c r="U34" s="2">
        <f>HYPERLINK("https://sbirkapp.gov.cz/detail/SPPJ3DMW235QY6XI", "https://sbirkapp.gov.cz/detail/SPPJ3DMW235QY6XI")</f>
        <v>0</v>
      </c>
      <c r="V34" t="s">
        <v>209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210</v>
      </c>
      <c r="F35" t="s">
        <v>28</v>
      </c>
      <c r="G35" t="s">
        <v>211</v>
      </c>
      <c r="H35" s="1">
        <v>45565</v>
      </c>
      <c r="I35" s="1">
        <v>45580.5010596393</v>
      </c>
      <c r="J35" t="s">
        <v>206</v>
      </c>
      <c r="K35" t="s">
        <v>31</v>
      </c>
      <c r="M35" t="s">
        <v>212</v>
      </c>
      <c r="N35" t="s">
        <v>213</v>
      </c>
      <c r="P35" t="s">
        <v>214</v>
      </c>
      <c r="S35" t="b">
        <v>1</v>
      </c>
      <c r="U35" s="2">
        <f>HYPERLINK("https://sbirkapp.gov.cz/detail/SPP6YYUV3UXU7PKC", "https://sbirkapp.gov.cz/detail/SPP6YYUV3UXU7PKC")</f>
        <v>0</v>
      </c>
      <c r="V35" t="s">
        <v>215</v>
      </c>
      <c r="W35">
        <v>4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216</v>
      </c>
      <c r="F36" t="s">
        <v>28</v>
      </c>
      <c r="G36" t="s">
        <v>217</v>
      </c>
      <c r="H36" s="1">
        <v>45565</v>
      </c>
      <c r="I36" s="1">
        <v>45572.54403395663</v>
      </c>
      <c r="J36" t="s">
        <v>218</v>
      </c>
      <c r="K36" t="s">
        <v>31</v>
      </c>
      <c r="M36" t="s">
        <v>219</v>
      </c>
      <c r="N36" t="s">
        <v>220</v>
      </c>
      <c r="R36" t="s">
        <v>34</v>
      </c>
      <c r="S36" t="b">
        <v>0</v>
      </c>
      <c r="T36" s="1">
        <v>45938</v>
      </c>
      <c r="U36" s="2">
        <f>HYPERLINK("https://sbirkapp.gov.cz/detail/SPPOTMVA4P2MWK3A", "https://sbirkapp.gov.cz/detail/SPPOTMVA4P2MWK3A")</f>
        <v>0</v>
      </c>
      <c r="V36" t="s">
        <v>221</v>
      </c>
      <c r="W36">
        <v>6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222</v>
      </c>
      <c r="F37" t="s">
        <v>37</v>
      </c>
      <c r="G37" t="s">
        <v>223</v>
      </c>
      <c r="H37" s="1">
        <v>45533</v>
      </c>
      <c r="I37" s="1">
        <v>45552.51161683058</v>
      </c>
      <c r="J37" t="s">
        <v>224</v>
      </c>
      <c r="K37" t="s">
        <v>31</v>
      </c>
      <c r="M37" t="s">
        <v>225</v>
      </c>
      <c r="N37" t="s">
        <v>226</v>
      </c>
      <c r="S37" t="b">
        <v>1</v>
      </c>
      <c r="U37" s="2">
        <f>HYPERLINK("https://sbirkapp.gov.cz/detail/SPPCMMO446PUSN6M", "https://sbirkapp.gov.cz/detail/SPPCMMO446PUSN6M")</f>
        <v>0</v>
      </c>
      <c r="V37" t="s">
        <v>227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228</v>
      </c>
      <c r="F38" t="s">
        <v>28</v>
      </c>
      <c r="G38" t="s">
        <v>229</v>
      </c>
      <c r="H38" s="1">
        <v>45523</v>
      </c>
      <c r="I38" s="1">
        <v>45538.38870709015</v>
      </c>
      <c r="J38" t="s">
        <v>230</v>
      </c>
      <c r="K38" t="s">
        <v>31</v>
      </c>
      <c r="M38" t="s">
        <v>32</v>
      </c>
      <c r="N38" t="s">
        <v>33</v>
      </c>
      <c r="R38" t="s">
        <v>231</v>
      </c>
      <c r="S38" t="b">
        <v>0</v>
      </c>
      <c r="T38" s="1">
        <v>45938</v>
      </c>
      <c r="U38" s="2">
        <f>HYPERLINK("https://sbirkapp.gov.cz/detail/SPPUWVO6SMOKDBSQ", "https://sbirkapp.gov.cz/detail/SPPUWVO6SMOKDBSQ")</f>
        <v>0</v>
      </c>
      <c r="V38" t="s">
        <v>232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233</v>
      </c>
      <c r="F39" t="s">
        <v>37</v>
      </c>
      <c r="G39" t="s">
        <v>234</v>
      </c>
      <c r="H39" s="1">
        <v>45442</v>
      </c>
      <c r="I39" s="1">
        <v>45454.49935755855</v>
      </c>
      <c r="J39" t="s">
        <v>235</v>
      </c>
      <c r="K39" t="s">
        <v>31</v>
      </c>
      <c r="M39" t="s">
        <v>236</v>
      </c>
      <c r="N39" t="s">
        <v>237</v>
      </c>
      <c r="P39" t="s">
        <v>238</v>
      </c>
      <c r="S39" t="b">
        <v>1</v>
      </c>
      <c r="U39" s="2">
        <f>HYPERLINK("https://sbirkapp.gov.cz/detail/SPP6OE3DFVSGFONE", "https://sbirkapp.gov.cz/detail/SPP6OE3DFVSGFONE")</f>
        <v>0</v>
      </c>
      <c r="V39" t="s">
        <v>239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240</v>
      </c>
      <c r="F40" t="s">
        <v>28</v>
      </c>
      <c r="G40" t="s">
        <v>241</v>
      </c>
      <c r="H40" s="1">
        <v>45432</v>
      </c>
      <c r="I40" s="1">
        <v>45434.36538854093</v>
      </c>
      <c r="J40" t="s">
        <v>242</v>
      </c>
      <c r="K40" t="s">
        <v>31</v>
      </c>
      <c r="M40" t="s">
        <v>84</v>
      </c>
      <c r="N40" t="s">
        <v>85</v>
      </c>
      <c r="S40" t="b">
        <v>1</v>
      </c>
      <c r="U40" s="2">
        <f>HYPERLINK("https://sbirkapp.gov.cz/detail/SPPCMF6QVACKDA2I", "https://sbirkapp.gov.cz/detail/SPPCMF6QVACKDA2I")</f>
        <v>0</v>
      </c>
      <c r="V40" t="s">
        <v>243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244</v>
      </c>
      <c r="F41" t="s">
        <v>28</v>
      </c>
      <c r="G41" t="s">
        <v>245</v>
      </c>
      <c r="H41" s="1">
        <v>45355</v>
      </c>
      <c r="I41" s="1">
        <v>45373.36247461153</v>
      </c>
      <c r="J41" t="s">
        <v>246</v>
      </c>
      <c r="K41" t="s">
        <v>31</v>
      </c>
      <c r="M41" t="s">
        <v>32</v>
      </c>
      <c r="N41" t="s">
        <v>33</v>
      </c>
      <c r="R41" t="s">
        <v>231</v>
      </c>
      <c r="S41" t="b">
        <v>0</v>
      </c>
      <c r="T41" s="1">
        <v>45938</v>
      </c>
      <c r="U41" s="2">
        <f>HYPERLINK("https://sbirkapp.gov.cz/detail/SPPVEMTA7TIUJP4K", "https://sbirkapp.gov.cz/detail/SPPVEMTA7TIUJP4K")</f>
        <v>0</v>
      </c>
      <c r="V41" t="s">
        <v>247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248</v>
      </c>
      <c r="F42" t="s">
        <v>28</v>
      </c>
      <c r="G42" t="s">
        <v>245</v>
      </c>
      <c r="H42" s="1">
        <v>45334</v>
      </c>
      <c r="I42" s="1">
        <v>45355.34288766726</v>
      </c>
      <c r="J42" t="s">
        <v>249</v>
      </c>
      <c r="K42" t="s">
        <v>31</v>
      </c>
      <c r="M42" t="s">
        <v>32</v>
      </c>
      <c r="N42" t="s">
        <v>33</v>
      </c>
      <c r="R42" t="s">
        <v>231</v>
      </c>
      <c r="S42" t="b">
        <v>0</v>
      </c>
      <c r="T42" s="1">
        <v>45938</v>
      </c>
      <c r="U42" s="2">
        <f>HYPERLINK("https://sbirkapp.gov.cz/detail/SPPAOLAPUEJZ3CXY", "https://sbirkapp.gov.cz/detail/SPPAOLAPUEJZ3CXY")</f>
        <v>0</v>
      </c>
      <c r="V42" t="s">
        <v>250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251</v>
      </c>
      <c r="F43" t="s">
        <v>37</v>
      </c>
      <c r="G43" t="s">
        <v>234</v>
      </c>
      <c r="H43" s="1">
        <v>45274</v>
      </c>
      <c r="I43" s="1">
        <v>45275.43109336909</v>
      </c>
      <c r="J43" t="s">
        <v>252</v>
      </c>
      <c r="K43" t="s">
        <v>31</v>
      </c>
      <c r="M43" t="s">
        <v>236</v>
      </c>
      <c r="N43" t="s">
        <v>237</v>
      </c>
      <c r="R43" t="s">
        <v>253</v>
      </c>
      <c r="S43" t="b">
        <v>0</v>
      </c>
      <c r="T43" s="1">
        <v>45474</v>
      </c>
      <c r="U43" s="2">
        <f>HYPERLINK("https://sbirkapp.gov.cz/detail/SPPEPFF5AM3EHEJU", "https://sbirkapp.gov.cz/detail/SPPEPFF5AM3EHEJU")</f>
        <v>0</v>
      </c>
      <c r="V43" t="s">
        <v>254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255</v>
      </c>
      <c r="F44" t="s">
        <v>37</v>
      </c>
      <c r="G44" t="s">
        <v>256</v>
      </c>
      <c r="H44" s="1">
        <v>45274</v>
      </c>
      <c r="I44" s="1">
        <v>45275.42743345237</v>
      </c>
      <c r="J44" t="s">
        <v>252</v>
      </c>
      <c r="K44" t="s">
        <v>31</v>
      </c>
      <c r="M44" t="s">
        <v>257</v>
      </c>
      <c r="N44" t="s">
        <v>258</v>
      </c>
      <c r="S44" t="b">
        <v>1</v>
      </c>
      <c r="U44" s="2">
        <f>HYPERLINK("https://sbirkapp.gov.cz/detail/SPPPLVPUMHGCLZPA", "https://sbirkapp.gov.cz/detail/SPPPLVPUMHGCLZPA")</f>
        <v>0</v>
      </c>
      <c r="V44" t="s">
        <v>259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260</v>
      </c>
      <c r="F45" t="s">
        <v>37</v>
      </c>
      <c r="G45" t="s">
        <v>261</v>
      </c>
      <c r="H45" s="1">
        <v>45274</v>
      </c>
      <c r="I45" s="1">
        <v>45275.42559121401</v>
      </c>
      <c r="J45" t="s">
        <v>252</v>
      </c>
      <c r="K45" t="s">
        <v>31</v>
      </c>
      <c r="M45" t="s">
        <v>262</v>
      </c>
      <c r="N45" t="s">
        <v>263</v>
      </c>
      <c r="S45" t="b">
        <v>1</v>
      </c>
      <c r="U45" s="2">
        <f>HYPERLINK("https://sbirkapp.gov.cz/detail/SPPCWQ3XRLRJRWN4", "https://sbirkapp.gov.cz/detail/SPPCWQ3XRLRJRWN4")</f>
        <v>0</v>
      </c>
      <c r="V45" t="s">
        <v>264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265</v>
      </c>
      <c r="F46" t="s">
        <v>37</v>
      </c>
      <c r="G46" t="s">
        <v>266</v>
      </c>
      <c r="H46" s="1">
        <v>45274</v>
      </c>
      <c r="I46" s="1">
        <v>45275.42310226802</v>
      </c>
      <c r="J46" t="s">
        <v>252</v>
      </c>
      <c r="K46" t="s">
        <v>31</v>
      </c>
      <c r="M46" t="s">
        <v>267</v>
      </c>
      <c r="N46" t="s">
        <v>268</v>
      </c>
      <c r="S46" t="b">
        <v>1</v>
      </c>
      <c r="U46" s="2">
        <f>HYPERLINK("https://sbirkapp.gov.cz/detail/SPPEWZXJHFBKDJPY", "https://sbirkapp.gov.cz/detail/SPPEWZXJHFBKDJPY")</f>
        <v>0</v>
      </c>
      <c r="V46" t="s">
        <v>269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270</v>
      </c>
      <c r="F47" t="s">
        <v>37</v>
      </c>
      <c r="G47" t="s">
        <v>271</v>
      </c>
      <c r="H47" s="1">
        <v>45274</v>
      </c>
      <c r="I47" s="1">
        <v>45275.41999683787</v>
      </c>
      <c r="J47" t="s">
        <v>252</v>
      </c>
      <c r="K47" t="s">
        <v>31</v>
      </c>
      <c r="M47" t="s">
        <v>272</v>
      </c>
      <c r="N47" t="s">
        <v>273</v>
      </c>
      <c r="S47" t="b">
        <v>1</v>
      </c>
      <c r="U47" s="2">
        <f>HYPERLINK("https://sbirkapp.gov.cz/detail/SPPKKBC3Y3K7IOL6", "https://sbirkapp.gov.cz/detail/SPPKKBC3Y3K7IOL6")</f>
        <v>0</v>
      </c>
      <c r="V47" t="s">
        <v>274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275</v>
      </c>
      <c r="F48" t="s">
        <v>37</v>
      </c>
      <c r="G48" t="s">
        <v>276</v>
      </c>
      <c r="H48" s="1">
        <v>45274</v>
      </c>
      <c r="I48" s="1">
        <v>45275.415542678</v>
      </c>
      <c r="J48" t="s">
        <v>252</v>
      </c>
      <c r="K48" t="s">
        <v>31</v>
      </c>
      <c r="M48" t="s">
        <v>277</v>
      </c>
      <c r="N48" t="s">
        <v>278</v>
      </c>
      <c r="S48" t="b">
        <v>1</v>
      </c>
      <c r="U48" s="2">
        <f>HYPERLINK("https://sbirkapp.gov.cz/detail/SPP3HDBUELOZP57G", "https://sbirkapp.gov.cz/detail/SPP3HDBUELOZP57G")</f>
        <v>0</v>
      </c>
      <c r="V48" t="s">
        <v>279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280</v>
      </c>
      <c r="F49" t="s">
        <v>28</v>
      </c>
      <c r="G49" t="s">
        <v>245</v>
      </c>
      <c r="H49" s="1">
        <v>45124</v>
      </c>
      <c r="I49" s="1">
        <v>45132.35865505916</v>
      </c>
      <c r="J49" t="s">
        <v>281</v>
      </c>
      <c r="K49" t="s">
        <v>31</v>
      </c>
      <c r="M49" t="s">
        <v>32</v>
      </c>
      <c r="N49" t="s">
        <v>33</v>
      </c>
      <c r="R49" t="s">
        <v>231</v>
      </c>
      <c r="S49" t="b">
        <v>0</v>
      </c>
      <c r="T49" s="1">
        <v>45938</v>
      </c>
      <c r="U49" s="2">
        <f>HYPERLINK("https://sbirkapp.gov.cz/detail/SPPKOHHEMTZAW4TA", "https://sbirkapp.gov.cz/detail/SPPKOHHEMTZAW4TA")</f>
        <v>0</v>
      </c>
      <c r="V49" t="s">
        <v>282</v>
      </c>
      <c r="W49">
        <v>2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283</v>
      </c>
      <c r="F50" t="s">
        <v>28</v>
      </c>
      <c r="G50" t="s">
        <v>245</v>
      </c>
      <c r="H50" s="1">
        <v>45124</v>
      </c>
      <c r="I50" s="1">
        <v>45132.33770667229</v>
      </c>
      <c r="J50" t="s">
        <v>281</v>
      </c>
      <c r="K50" t="s">
        <v>31</v>
      </c>
      <c r="M50" t="s">
        <v>32</v>
      </c>
      <c r="N50" t="s">
        <v>33</v>
      </c>
      <c r="R50" t="s">
        <v>231</v>
      </c>
      <c r="S50" t="b">
        <v>0</v>
      </c>
      <c r="T50" s="1">
        <v>45938</v>
      </c>
      <c r="U50" s="2">
        <f>HYPERLINK("https://sbirkapp.gov.cz/detail/SPPIKBMM7MQRILN2", "https://sbirkapp.gov.cz/detail/SPPIKBMM7MQRILN2")</f>
        <v>0</v>
      </c>
      <c r="V50" t="s">
        <v>284</v>
      </c>
      <c r="W50">
        <v>2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285</v>
      </c>
      <c r="F51" t="s">
        <v>28</v>
      </c>
      <c r="G51" t="s">
        <v>245</v>
      </c>
      <c r="H51" s="1">
        <v>45103</v>
      </c>
      <c r="I51" s="1">
        <v>45126.3578845935</v>
      </c>
      <c r="J51" t="s">
        <v>286</v>
      </c>
      <c r="K51" t="s">
        <v>31</v>
      </c>
      <c r="M51" t="s">
        <v>32</v>
      </c>
      <c r="N51" t="s">
        <v>33</v>
      </c>
      <c r="R51" t="s">
        <v>231</v>
      </c>
      <c r="S51" t="b">
        <v>0</v>
      </c>
      <c r="T51" s="1">
        <v>45938</v>
      </c>
      <c r="U51" s="2">
        <f>HYPERLINK("https://sbirkapp.gov.cz/detail/SPPP6H4WSH6LJIDC", "https://sbirkapp.gov.cz/detail/SPPP6H4WSH6LJIDC")</f>
        <v>0</v>
      </c>
      <c r="V51" t="s">
        <v>287</v>
      </c>
      <c r="W51">
        <v>2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288</v>
      </c>
      <c r="F52" t="s">
        <v>28</v>
      </c>
      <c r="G52" t="s">
        <v>245</v>
      </c>
      <c r="H52" s="1">
        <v>45075</v>
      </c>
      <c r="I52" s="1">
        <v>45089.51075100873</v>
      </c>
      <c r="J52" t="s">
        <v>289</v>
      </c>
      <c r="K52" t="s">
        <v>31</v>
      </c>
      <c r="M52" t="s">
        <v>32</v>
      </c>
      <c r="N52" t="s">
        <v>33</v>
      </c>
      <c r="R52" t="s">
        <v>231</v>
      </c>
      <c r="S52" t="b">
        <v>0</v>
      </c>
      <c r="T52" s="1">
        <v>45938</v>
      </c>
      <c r="U52" s="2">
        <f>HYPERLINK("https://sbirkapp.gov.cz/detail/SPPKJWTIVVQNMTOA", "https://sbirkapp.gov.cz/detail/SPPKJWTIVVQNMTOA")</f>
        <v>0</v>
      </c>
      <c r="V52" t="s">
        <v>290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291</v>
      </c>
      <c r="F53" t="s">
        <v>28</v>
      </c>
      <c r="G53" t="s">
        <v>245</v>
      </c>
      <c r="H53" s="1">
        <v>45075</v>
      </c>
      <c r="I53" s="1">
        <v>45089.50969213106</v>
      </c>
      <c r="J53" t="s">
        <v>289</v>
      </c>
      <c r="K53" t="s">
        <v>31</v>
      </c>
      <c r="M53" t="s">
        <v>32</v>
      </c>
      <c r="N53" t="s">
        <v>33</v>
      </c>
      <c r="R53" t="s">
        <v>231</v>
      </c>
      <c r="S53" t="b">
        <v>0</v>
      </c>
      <c r="T53" s="1">
        <v>45938</v>
      </c>
      <c r="U53" s="2">
        <f>HYPERLINK("https://sbirkapp.gov.cz/detail/SPPP22L4OLV4J3VS", "https://sbirkapp.gov.cz/detail/SPPP22L4OLV4J3VS")</f>
        <v>0</v>
      </c>
      <c r="V53" t="s">
        <v>292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293</v>
      </c>
      <c r="F54" t="s">
        <v>28</v>
      </c>
      <c r="G54" t="s">
        <v>245</v>
      </c>
      <c r="H54" s="1">
        <v>45075</v>
      </c>
      <c r="I54" s="1">
        <v>45089.50811240625</v>
      </c>
      <c r="J54" t="s">
        <v>289</v>
      </c>
      <c r="K54" t="s">
        <v>31</v>
      </c>
      <c r="M54" t="s">
        <v>32</v>
      </c>
      <c r="N54" t="s">
        <v>33</v>
      </c>
      <c r="R54" t="s">
        <v>231</v>
      </c>
      <c r="S54" t="b">
        <v>0</v>
      </c>
      <c r="T54" s="1">
        <v>45938</v>
      </c>
      <c r="U54" s="2">
        <f>HYPERLINK("https://sbirkapp.gov.cz/detail/SPPU37NYGK3GS4FK", "https://sbirkapp.gov.cz/detail/SPPU37NYGK3GS4FK")</f>
        <v>0</v>
      </c>
      <c r="V54" t="s">
        <v>294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295</v>
      </c>
      <c r="F55" t="s">
        <v>28</v>
      </c>
      <c r="G55" t="s">
        <v>245</v>
      </c>
      <c r="H55" s="1">
        <v>45061</v>
      </c>
      <c r="I55" s="1">
        <v>45075.52993196648</v>
      </c>
      <c r="J55" t="s">
        <v>296</v>
      </c>
      <c r="K55" t="s">
        <v>31</v>
      </c>
      <c r="M55" t="s">
        <v>212</v>
      </c>
      <c r="N55" t="s">
        <v>213</v>
      </c>
      <c r="R55" t="s">
        <v>297</v>
      </c>
      <c r="S55" t="b">
        <v>0</v>
      </c>
      <c r="T55" s="1">
        <v>45580</v>
      </c>
      <c r="U55" s="2">
        <f>HYPERLINK("https://sbirkapp.gov.cz/detail/SPP2VDDTDOFZ5OQ4", "https://sbirkapp.gov.cz/detail/SPP2VDDTDOFZ5OQ4")</f>
        <v>0</v>
      </c>
      <c r="V55" t="s">
        <v>298</v>
      </c>
      <c r="W55">
        <v>2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299</v>
      </c>
      <c r="F56" t="s">
        <v>28</v>
      </c>
      <c r="G56" t="s">
        <v>245</v>
      </c>
      <c r="H56" s="1">
        <v>44900</v>
      </c>
      <c r="I56" s="1">
        <v>44907.42349981108</v>
      </c>
      <c r="J56" t="s">
        <v>300</v>
      </c>
      <c r="K56" t="s">
        <v>31</v>
      </c>
      <c r="M56" t="s">
        <v>32</v>
      </c>
      <c r="N56" t="s">
        <v>33</v>
      </c>
      <c r="R56" t="s">
        <v>231</v>
      </c>
      <c r="S56" t="b">
        <v>0</v>
      </c>
      <c r="T56" s="1">
        <v>45938</v>
      </c>
      <c r="U56" s="2">
        <f>HYPERLINK("https://sbirkapp.gov.cz/detail/SPPMG6SV62VB5N7K", "https://sbirkapp.gov.cz/detail/SPPMG6SV62VB5N7K")</f>
        <v>0</v>
      </c>
      <c r="V56" t="s">
        <v>301</v>
      </c>
      <c r="W56">
        <v>3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302</v>
      </c>
      <c r="F57" t="s">
        <v>28</v>
      </c>
      <c r="G57" t="s">
        <v>28</v>
      </c>
      <c r="H57" s="1">
        <v>44844</v>
      </c>
      <c r="I57" s="1">
        <v>44854.59394367341</v>
      </c>
      <c r="J57" t="s">
        <v>303</v>
      </c>
      <c r="K57" t="s">
        <v>31</v>
      </c>
      <c r="M57" t="s">
        <v>32</v>
      </c>
      <c r="N57" t="s">
        <v>33</v>
      </c>
      <c r="R57" t="s">
        <v>231</v>
      </c>
      <c r="S57" t="b">
        <v>0</v>
      </c>
      <c r="T57" s="1">
        <v>45938</v>
      </c>
      <c r="U57" s="2">
        <f>HYPERLINK("https://sbirkapp.gov.cz/detail/SPPVPA7B5BMN5PRA", "https://sbirkapp.gov.cz/detail/SPPVPA7B5BMN5PRA")</f>
        <v>0</v>
      </c>
      <c r="V57" t="s">
        <v>304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305</v>
      </c>
      <c r="F58" t="s">
        <v>28</v>
      </c>
      <c r="G58" t="s">
        <v>29</v>
      </c>
      <c r="H58" s="1">
        <v>44767</v>
      </c>
      <c r="I58" s="1">
        <v>44783.57772427351</v>
      </c>
      <c r="J58" t="s">
        <v>306</v>
      </c>
      <c r="K58" t="s">
        <v>31</v>
      </c>
      <c r="M58" t="s">
        <v>32</v>
      </c>
      <c r="N58" t="s">
        <v>33</v>
      </c>
      <c r="R58" t="s">
        <v>231</v>
      </c>
      <c r="S58" t="b">
        <v>0</v>
      </c>
      <c r="T58" s="1">
        <v>45938</v>
      </c>
      <c r="U58" s="2">
        <f>HYPERLINK("https://sbirkapp.gov.cz/detail/SPPW6DAN2PUGPD3A", "https://sbirkapp.gov.cz/detail/SPPW6DAN2PUGPD3A")</f>
        <v>0</v>
      </c>
      <c r="V58" t="s">
        <v>307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308</v>
      </c>
      <c r="F59" t="s">
        <v>28</v>
      </c>
      <c r="G59" t="s">
        <v>29</v>
      </c>
      <c r="H59" s="1">
        <v>44767</v>
      </c>
      <c r="I59" s="1">
        <v>44783.57667043978</v>
      </c>
      <c r="J59" t="s">
        <v>306</v>
      </c>
      <c r="K59" t="s">
        <v>31</v>
      </c>
      <c r="M59" t="s">
        <v>32</v>
      </c>
      <c r="N59" t="s">
        <v>33</v>
      </c>
      <c r="R59" t="s">
        <v>231</v>
      </c>
      <c r="S59" t="b">
        <v>0</v>
      </c>
      <c r="T59" s="1">
        <v>45938</v>
      </c>
      <c r="U59" s="2">
        <f>HYPERLINK("https://sbirkapp.gov.cz/detail/SPPFC43F3CYLZTXG", "https://sbirkapp.gov.cz/detail/SPPFC43F3CYLZTXG")</f>
        <v>0</v>
      </c>
      <c r="V59" t="s">
        <v>309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310</v>
      </c>
      <c r="F60" t="s">
        <v>28</v>
      </c>
      <c r="G60" t="s">
        <v>29</v>
      </c>
      <c r="H60" s="1">
        <v>44697</v>
      </c>
      <c r="I60" s="1">
        <v>44741.57294290822</v>
      </c>
      <c r="J60" t="s">
        <v>311</v>
      </c>
      <c r="K60" t="s">
        <v>31</v>
      </c>
      <c r="M60" t="s">
        <v>32</v>
      </c>
      <c r="N60" t="s">
        <v>33</v>
      </c>
      <c r="R60" t="s">
        <v>231</v>
      </c>
      <c r="S60" t="b">
        <v>0</v>
      </c>
      <c r="T60" s="1">
        <v>45938</v>
      </c>
      <c r="U60" s="2">
        <f>HYPERLINK("https://sbirkapp.gov.cz/detail/SPP52TRG4WBTPF26", "https://sbirkapp.gov.cz/detail/SPP52TRG4WBTPF26")</f>
        <v>0</v>
      </c>
      <c r="V60" t="s">
        <v>312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313</v>
      </c>
      <c r="F61" t="s">
        <v>28</v>
      </c>
      <c r="G61" t="s">
        <v>29</v>
      </c>
      <c r="H61" s="1">
        <v>44641</v>
      </c>
      <c r="I61" s="1">
        <v>44741.57083501625</v>
      </c>
      <c r="J61" t="s">
        <v>311</v>
      </c>
      <c r="K61" t="s">
        <v>31</v>
      </c>
      <c r="M61" t="s">
        <v>32</v>
      </c>
      <c r="N61" t="s">
        <v>33</v>
      </c>
      <c r="R61" t="s">
        <v>231</v>
      </c>
      <c r="S61" t="b">
        <v>0</v>
      </c>
      <c r="T61" s="1">
        <v>45938</v>
      </c>
      <c r="U61" s="2">
        <f>HYPERLINK("https://sbirkapp.gov.cz/detail/SPPBSLLSLDTTJANS", "https://sbirkapp.gov.cz/detail/SPPBSLLSLDTTJANS")</f>
        <v>0</v>
      </c>
      <c r="V61" t="s">
        <v>314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315</v>
      </c>
      <c r="F62" t="s">
        <v>28</v>
      </c>
      <c r="G62" t="s">
        <v>29</v>
      </c>
      <c r="H62" s="1">
        <v>44641</v>
      </c>
      <c r="I62" s="1">
        <v>44741.56972299336</v>
      </c>
      <c r="J62" t="s">
        <v>311</v>
      </c>
      <c r="K62" t="s">
        <v>31</v>
      </c>
      <c r="M62" t="s">
        <v>32</v>
      </c>
      <c r="N62" t="s">
        <v>33</v>
      </c>
      <c r="R62" t="s">
        <v>231</v>
      </c>
      <c r="S62" t="b">
        <v>0</v>
      </c>
      <c r="T62" s="1">
        <v>45938</v>
      </c>
      <c r="U62" s="2">
        <f>HYPERLINK("https://sbirkapp.gov.cz/detail/SPPYERVRFMDK5GH6", "https://sbirkapp.gov.cz/detail/SPPYERVRFMDK5GH6")</f>
        <v>0</v>
      </c>
      <c r="V62" t="s">
        <v>316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317</v>
      </c>
      <c r="F63" t="s">
        <v>28</v>
      </c>
      <c r="G63" t="s">
        <v>29</v>
      </c>
      <c r="H63" s="1">
        <v>44641</v>
      </c>
      <c r="I63" s="1">
        <v>44741.56642723879</v>
      </c>
      <c r="J63" t="s">
        <v>311</v>
      </c>
      <c r="K63" t="s">
        <v>31</v>
      </c>
      <c r="M63" t="s">
        <v>32</v>
      </c>
      <c r="N63" t="s">
        <v>33</v>
      </c>
      <c r="R63" t="s">
        <v>231</v>
      </c>
      <c r="S63" t="b">
        <v>0</v>
      </c>
      <c r="T63" s="1">
        <v>45938</v>
      </c>
      <c r="U63" s="2">
        <f>HYPERLINK("https://sbirkapp.gov.cz/detail/SPPBU7F3DECYHUQC", "https://sbirkapp.gov.cz/detail/SPPBU7F3DECYHUQC")</f>
        <v>0</v>
      </c>
      <c r="V63" t="s">
        <v>318</v>
      </c>
      <c r="W6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2026-05-26T00:30:25Z</dcterms:created>
  <dcterms:modified xsi:type="dcterms:W3CDTF">2026-05-26T00:30:25Z</dcterms:modified>
</cp:coreProperties>
</file>