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<sst xmlns="http://schemas.openxmlformats.org/spreadsheetml/2006/main" count="469" uniqueCount="202">
  <si>
    <t>Publikující</t>
  </si>
  <si>
    <t>Publikující ID OVM (IČO)</t>
  </si>
  <si>
    <t>Datová schránka publikujícího</t>
  </si>
  <si>
    <t>Kraj publikujícího</t>
  </si>
  <si>
    <t>Číslo právního předpisu</t>
  </si>
  <si>
    <t>Druh právního předpisu</t>
  </si>
  <si>
    <t>Název právního předpisu</t>
  </si>
  <si>
    <t>Datum vydání</t>
  </si>
  <si>
    <t>Datum zveřejnění ve Sbírce</t>
  </si>
  <si>
    <t>Datum nabytí účinnosti</t>
  </si>
  <si>
    <t>Způsob zveřejnění</t>
  </si>
  <si>
    <t>Datum vyvěšení na úřední desce</t>
  </si>
  <si>
    <t>Oblast právní úpravy</t>
  </si>
  <si>
    <t>Zákonné zmocnění</t>
  </si>
  <si>
    <t>Novelizuje</t>
  </si>
  <si>
    <t>Zrušuje</t>
  </si>
  <si>
    <t>Je novelizován</t>
  </si>
  <si>
    <t>Je rušen</t>
  </si>
  <si>
    <t>Platný právní předpis</t>
  </si>
  <si>
    <t>Zrušeno k</t>
  </si>
  <si>
    <t>URL záznamu</t>
  </si>
  <si>
    <t>ID zprávy prvotního vkladu</t>
  </si>
  <si>
    <t>Verze</t>
  </si>
  <si>
    <t>Obec Zastávka</t>
  </si>
  <si>
    <t>00488399</t>
  </si>
  <si>
    <t>38baz47</t>
  </si>
  <si>
    <t>Jihomoravský kraj</t>
  </si>
  <si>
    <t>1/2026</t>
  </si>
  <si>
    <t>Obecně závazná vyhláška</t>
  </si>
  <si>
    <t>kterou se stanoví část společného školského obvodu základní školy</t>
  </si>
  <si>
    <t>2026-05-15</t>
  </si>
  <si>
    <t>Běžný</t>
  </si>
  <si>
    <t>školské obvody - základní školy</t>
  </si>
  <si>
    <t>zákon č. 561/2004 Sb., školský zákon - § 178 odst. 2 písm. c)</t>
  </si>
  <si>
    <t>3/2025: Obecně závazná vyhláška obce Zastávka o stanovení školského obvodu základní školy</t>
  </si>
  <si>
    <t>1689623298</t>
  </si>
  <si>
    <t>6/2025</t>
  </si>
  <si>
    <t>Obecně závazná vyhláška obce Zastávka o místním poplatku za obecní systém odpadového hospodářství</t>
  </si>
  <si>
    <t>2026-01-01</t>
  </si>
  <si>
    <t>místní poplatek za obecní systém odpadového hospodářství</t>
  </si>
  <si>
    <t>zákon č. 565/1990 Sb., o místních poplatcích - § 14 - za obecní systém odpadového hospodářství</t>
  </si>
  <si>
    <t>6/2023: Obecně závazná vyhláška obce Zastávka o místním poplatku za obecní systém odpadového hospodářství</t>
  </si>
  <si>
    <t>1598811133</t>
  </si>
  <si>
    <t>5/2025</t>
  </si>
  <si>
    <t>Obecně závazná vyhláška obce Zastávka,  kterou se vydává požární řád obce</t>
  </si>
  <si>
    <t>2025-06-13</t>
  </si>
  <si>
    <t>požární ochrana - požární řád</t>
  </si>
  <si>
    <t>zákon č. 133/1985 Sb., o požární ochraně - § 29 odst. 1 písm. o) bod 1</t>
  </si>
  <si>
    <t>1/2003: Požární řád obce</t>
  </si>
  <si>
    <t>1531684560</t>
  </si>
  <si>
    <t>4/2025</t>
  </si>
  <si>
    <t>Obecně závazná vyhláška obce Zastávka o zákazu konzumace alkoholických nápojů na veřejně přístupném místě</t>
  </si>
  <si>
    <t>alkohol - zákaz konzumace</t>
  </si>
  <si>
    <t>zákon č. 65/2017 Sb., o ochraně zdraví před škodlivými účinky návykových látek - § 17 odst. 2 písm. a)</t>
  </si>
  <si>
    <t>1/2013: Obecně závazná vyhláška o zákazu konzumace alkoholu</t>
  </si>
  <si>
    <t>1531679692</t>
  </si>
  <si>
    <t>3/2025</t>
  </si>
  <si>
    <t>Obecně závazná vyhláška obce Zastávka o stanovení školského obvodu základní školy</t>
  </si>
  <si>
    <t>4/2013: Obecně závazná vyhláška obce Zastávka kerou se mění obecně závazná vyhláška o stanovení školského obvodu; 1/2016: Obecně závazná vyhláška kterou se mění obecně závazná vyhláška č. 2/2006 o stanovení školského obvodu</t>
  </si>
  <si>
    <t>1/2026: kterou se stanoví část společného školského obvodu základní školy</t>
  </si>
  <si>
    <t>1531678474</t>
  </si>
  <si>
    <t>2/2025</t>
  </si>
  <si>
    <t>Obecně závazná vyhláška obce Zastávka o místním poplatku za užívání veřejného prostranství</t>
  </si>
  <si>
    <t>místní poplatek za užívání veřejného prostranství</t>
  </si>
  <si>
    <t>zákon č. 565/1990 Sb., o místních poplatcích - § 14 - za užívání veřejného prostranství</t>
  </si>
  <si>
    <t>1/2023: Obecně závazná vyhláška obce Zastávka o místním poplatku za užívání veřejného prostranství</t>
  </si>
  <si>
    <t>1531675496</t>
  </si>
  <si>
    <t>1/2025</t>
  </si>
  <si>
    <t>Obecně závazná vyhláška obce Zastávka kterou se zrušuje obecně závazná vyhláška č. 5/2004 o udržování čistoty a veřejném pořádku, ze dne 24. 11. 2004 a obecně závazná vyhláška č. 2/2005 kterou se mění a doplňuje obecně závazná vyhláška č. 5/2004, o udržování čistoty a veřejném pořádku, ze dne 13. 04. 2025</t>
  </si>
  <si>
    <t>zrušovací</t>
  </si>
  <si>
    <t>ústavní zákon č. 1/1993 Sb., Ústava České republiky - čl. 104 odst. 3 - zrušovací OZV</t>
  </si>
  <si>
    <t>5/2004: Obecně závazná vyhláška o udržování čistoty a veřejném pořádku; 2/2005: obecně závazná vyhláška kterou se mění a doplňuje obecně závazná vyhláška č. 5/2004, o udržování čistoty a veřejném pořádku</t>
  </si>
  <si>
    <t>1531671885</t>
  </si>
  <si>
    <t>2/2024</t>
  </si>
  <si>
    <t>Obecně závazná vyhláška obce Zastávka o místním poplatku ze psů</t>
  </si>
  <si>
    <t>2025-01-01</t>
  </si>
  <si>
    <t>místní poplatek ze psů</t>
  </si>
  <si>
    <t>zákon č. 565/1990 Sb., o místních poplatcích - § 14 - ze psů</t>
  </si>
  <si>
    <t>1/2019: Obecně závazná vyhláška obce Zastávka č. 1/2019 o místním poplatku ze psů</t>
  </si>
  <si>
    <t>1448422605</t>
  </si>
  <si>
    <t>1/2024</t>
  </si>
  <si>
    <t>Obecně závazná vyhláška obce Zastávka o stanovení obecního systému odpadového hospodářství</t>
  </si>
  <si>
    <t>systém odpadového hospodářství</t>
  </si>
  <si>
    <t>zákon č. 541/2020 Sb., o odpadech - § 59 odst. 4</t>
  </si>
  <si>
    <t>1448422061</t>
  </si>
  <si>
    <t>2/2019</t>
  </si>
  <si>
    <t>Zrušovací obecně závazná vyhláška, kterou se zrušuje obecně závazná vyhláška č. 3/2016</t>
  </si>
  <si>
    <t>2020-01-01</t>
  </si>
  <si>
    <t>Dle přechodného ustanovení</t>
  </si>
  <si>
    <t>1447985415</t>
  </si>
  <si>
    <t>3/2015</t>
  </si>
  <si>
    <t>Obecně závazná vyhláška kterou se mění vyhláška č. 2/2014 kterou se stanoví zákaz provozování loterií a jiných podobných her na celém území obce Zastávka</t>
  </si>
  <si>
    <t>2016-01-05</t>
  </si>
  <si>
    <t>hazardní hry</t>
  </si>
  <si>
    <t>zákon č. 186/2016 Sb., o hazardních hrách - § 12 odst. 1</t>
  </si>
  <si>
    <t>2/2014: obecně závazná vyhláška kterou se stanoví zákaz provozování loterií a jiných podobných her na celém území obce Zastávka</t>
  </si>
  <si>
    <t>1447979701</t>
  </si>
  <si>
    <t>1/2015</t>
  </si>
  <si>
    <t>Obecně závazná vyhláška kterou se mění vyhláška 2/2014, kterou se stanoví zákaz provozování loterií a jiných podobných her na celém území obce Zastávka</t>
  </si>
  <si>
    <t>2015-02-26</t>
  </si>
  <si>
    <t>1447977829</t>
  </si>
  <si>
    <t>1/2013</t>
  </si>
  <si>
    <t>VÝMAZ</t>
  </si>
  <si>
    <t>-</t>
  </si>
  <si>
    <t>1447964121</t>
  </si>
  <si>
    <t>2/2005</t>
  </si>
  <si>
    <t>obecně závazná vyhláška kterou se mění a doplňuje obecně závazná vyhláška č. 5/2004, o udržování čistoty a veřejném pořádku</t>
  </si>
  <si>
    <t>2005-04-14</t>
  </si>
  <si>
    <t>veřejný pořádek - jiné; pohyb psů; veřejný pořádek - údržba a ochrana veřejné zeleně; veřejný pořádek - jiné; veřejný pořádek - podmínky pro pořádání veřejně přístupných akcí</t>
  </si>
  <si>
    <t>zákon č. 128/2000 Sb., o obcích - § 10 písm. a) - jiné; zákon č. 246/1992 Sb., na ochranu zvířat proti týrání - § 24 odst. 2; zákon č. 128/2000 Sb., o obcích - § 10 písm. c) - údržba a ochrana veřejné zeleně; zákon č. 128/2000 Sb., o obcích - § 10 písm. c) - jiné; zákon č. 128/2000 Sb., o obcích - § 10 písm. b) - podmínky pro pořádání veřejně přístupných akcí</t>
  </si>
  <si>
    <t>5/2004: Obecně závazná vyhláška o udržování čistoty a veřejném pořádku</t>
  </si>
  <si>
    <t>1/2025: Obecně závazná vyhláška obce Zastávka kterou se zrušuje obecně závazná vyhláška č. 5/2004 o udržování čistoty a veřejném pořádku, ze dne 24. 11. 2004 a obecně závazná vyhláška č. 2/2005 kterou se mění a doplňuje obecně závazná vyhláška č. 5/2004, o udržování čistoty a veřejném pořádku, ze dne 13. 04. 2025; 1/2025: Obecně závazná vyhláška obce Zastávka kterou se zrušuje obecně závazná vyhláška č. 5/2004 o udržování čistoty a veřejném pořádku, ze dne 24. 11. 2004 a obecně závazná vyhláška č. 2/2005 kterou se mění a doplňuje obecně závazná vyhláška č. 5/2004, o udržování čistoty a veřejném pořádku, ze dne 13. 04. 2025; 1/2025: Obecně závazná vyhláška obce Zastávka kterou se zrušuje obecně závazná vyhláška č. 5/2004 o udržování čistoty a veřejném pořádku, ze dne 24. 11. 2004 a obecně závazná vyhláška č. 2/2005 kterou se mění a doplňuje obecně závazná vyhláška č. 5/2004, o udržování čistoty a veřejném pořádku, ze dne 13. 04. 2025</t>
  </si>
  <si>
    <t>1447939077</t>
  </si>
  <si>
    <t>1/2017</t>
  </si>
  <si>
    <t>Obecně závazná vyhláška obce kterou se stanoví školské obvody mateřských škol zřízených obcí Zastávka a část školského obvodu mateřské školy zřízené obcí Zastávka</t>
  </si>
  <si>
    <t>2017-03-10</t>
  </si>
  <si>
    <t>školské obvody - mateřské školy</t>
  </si>
  <si>
    <t>zákon č. 561/2004 Sb., školský zákon - § 179 odst. 3 a § 178 odst. 2 písm. c)</t>
  </si>
  <si>
    <t>1447936692</t>
  </si>
  <si>
    <t>1/2016</t>
  </si>
  <si>
    <t>Obecně závazná vyhláška kterou se mění obecně závazná vyhláška č. 2/2006 o stanovení školského obvodu</t>
  </si>
  <si>
    <t>2016-02-17</t>
  </si>
  <si>
    <t>3/2025: Obecně závazná vyhláška obce Zastávka o stanovení školského obvodu základní školy; 3/2025: Obecně závazná vyhláška obce Zastávka o stanovení školského obvodu základní školy</t>
  </si>
  <si>
    <t>1447933480</t>
  </si>
  <si>
    <t>2/2014</t>
  </si>
  <si>
    <t>obecně závazná vyhláška kterou se stanoví zákaz provozování loterií a jiných podobných her na celém území obce Zastávka</t>
  </si>
  <si>
    <t>2014-11-27</t>
  </si>
  <si>
    <t>1/2015: Obecně závazná vyhláška kterou se mění vyhláška 2/2014, kterou se stanoví zákaz provozování loterií a jiných podobných her na celém území obce Zastávka; 3/2015: Obecně závazná vyhláška kterou se mění vyhláška č. 2/2014 kterou se stanoví zákaz provozování loterií a jiných podobných her na celém území obce Zastávka</t>
  </si>
  <si>
    <t>1447927205</t>
  </si>
  <si>
    <t>4/2013</t>
  </si>
  <si>
    <t>Obecně závazná vyhláška obce Zastávka kerou se mění obecně závazná vyhláška o stanovení školského obvodu</t>
  </si>
  <si>
    <t>2013-05-06</t>
  </si>
  <si>
    <t>1447914955</t>
  </si>
  <si>
    <t>Obecně závazná vyhláška o zákazu konzumace alkoholu</t>
  </si>
  <si>
    <t>2013-02-19</t>
  </si>
  <si>
    <t>veřejný pořádek - konzumace alkoholu</t>
  </si>
  <si>
    <t>zákon č. 128/2000 Sb., o obcích - § 10 písm. a) - konzumace alkoholu</t>
  </si>
  <si>
    <t>4/2025: Obecně závazná vyhláška obce Zastávka o zákazu konzumace alkoholických nápojů na veřejně přístupném místě</t>
  </si>
  <si>
    <t>4/2025: Obecně závazná vyhláška obce Zastávka o zákazu konzumace alkoholických nápojů na veřejně přístupném místě; 4/2025: Obecně závazná vyhláška obce Zastávka o zákazu konzumace alkoholických nápojů na veřejně přístupném místě</t>
  </si>
  <si>
    <t>1447910796</t>
  </si>
  <si>
    <t>Nařízení</t>
  </si>
  <si>
    <t>Nařízení kterým se vydává tržní řád a stanoví zákaz podomního prodeje</t>
  </si>
  <si>
    <t>2013-09-30</t>
  </si>
  <si>
    <t>regulace podomního a pochůzkového prodeje a nabízení služeb; regulace prodeje zboží a nabízení služeb - tržní řád</t>
  </si>
  <si>
    <t xml:space="preserve">zákon č. 455/1991 Sb., živnostenský zákon - § 18 odst. 4 ; zákon č. 455/1991 Sb., živnostenský zákon - § 18 odst. 1 </t>
  </si>
  <si>
    <t>1447908477</t>
  </si>
  <si>
    <t>6/2004</t>
  </si>
  <si>
    <t>obecně závazná vyhláška kterou se zrušuje obecně závazná vyhláška č 3/203, o stanovení příspěvku na částečnou úhradu neinvestičních nákladů mateřských škol. školní družiny a školního klubu</t>
  </si>
  <si>
    <t>2005-01-01</t>
  </si>
  <si>
    <t>1447891586</t>
  </si>
  <si>
    <t>5/2004</t>
  </si>
  <si>
    <t>Obecně závazná vyhláška o udržování čistoty a veřejném pořádku</t>
  </si>
  <si>
    <t>veřejný pořádek - jiné; veřejný pořádek - jiné; pohyb psů; veřejný pořádek - podmínky pro pořádání veřejně přístupných akcí; veřejný pořádek - údržba a ochrana veřejné zeleně</t>
  </si>
  <si>
    <t>zákon č. 128/2000 Sb., o obcích - § 10 písm. a) - jiné; zákon č. 128/2000 Sb., o obcích - § 10 písm. c) - jiné; zákon č. 246/1992 Sb., na ochranu zvířat proti týrání - § 24 odst. 2; zákon č. 128/2000 Sb., o obcích - § 10 písm. b) - podmínky pro pořádání veřejně přístupných akcí; zákon č. 128/2000 Sb., o obcích - § 10 písm. c) - údržba a ochrana veřejné zeleně</t>
  </si>
  <si>
    <t>2/2005: obecně závazná vyhláška kterou se mění a doplňuje obecně závazná vyhláška č. 5/2004, o udržování čistoty a veřejném pořádku; 2/2005: obecně závazná vyhláška kterou se mění a doplňuje obecně závazná vyhláška č. 5/2004, o udržování čistoty a veřejném pořádku; 2/2005: obecně závazná vyhláška kterou se mění a doplňuje obecně závazná vyhláška č. 5/2004, o udržování čistoty a veřejném pořádku</t>
  </si>
  <si>
    <t>1/2025: Obecně závazná vyhláška obce Zastávka kterou se zrušuje obecně závazná vyhláška č. 5/2004 o udržování čistoty a veřejném pořádku, ze dne 24. 11. 2004 a obecně závazná vyhláška č. 2/2005 kterou se mění a doplňuje obecně závazná vyhláška č. 5/2004, o udržování čistoty a veřejném pořádku, ze dne 13. 04. 2025; 1/2025: Obecně závazná vyhláška obce Zastávka kterou se zrušuje obecně závazná vyhláška č. 5/2004 o udržování čistoty a veřejném pořádku, ze dne 24. 11. 2004 a obecně závazná vyhláška č. 2/2005 kterou se mění a doplňuje obecně závazná vyhláška č. 5/2004, o udržování čistoty a veřejném pořádku, ze dne 13. 04. 2025</t>
  </si>
  <si>
    <t>1447885153</t>
  </si>
  <si>
    <t>1/2008</t>
  </si>
  <si>
    <t>Obecně závazná vyhláška o stanovení místního koeficientu při výpočtu sazby daně z nemovitostí</t>
  </si>
  <si>
    <t>2009-01-01</t>
  </si>
  <si>
    <t>daň z nemovitých věcí - místní koeficient</t>
  </si>
  <si>
    <t>zákon č. 338/1992 Sb., o dani z nemovitých věcí - § 12</t>
  </si>
  <si>
    <t>1447882703</t>
  </si>
  <si>
    <t>1/2003</t>
  </si>
  <si>
    <t>Požární řád obce</t>
  </si>
  <si>
    <t>2003-12-01</t>
  </si>
  <si>
    <t>požární ochrana - požární řád; požární ochrana - podmínky při akcích</t>
  </si>
  <si>
    <t>zákon č. 133/1985 Sb., o požární ochraně - § 29 odst. 1 písm. o) bod 1; zákon č. 133/1985 Sb., o požární ochraně - § 29 odst. 1 písm. o) bod 2</t>
  </si>
  <si>
    <t>5/2025: Obecně závazná vyhláška obce Zastávka,  kterou se vydává požární řád obce</t>
  </si>
  <si>
    <t>5/2025: Obecně závazná vyhláška obce Zastávka,  kterou se vydává požární řád obce; 5/2025: Obecně závazná vyhláška obce Zastávka,  kterou se vydává požární řád obce</t>
  </si>
  <si>
    <t>1447880500</t>
  </si>
  <si>
    <t>6/2023</t>
  </si>
  <si>
    <t>2024-01-01</t>
  </si>
  <si>
    <t>2/2023: Obecně závazná vyhláška obce Zastávka o místním poplatku za obecní systém odpadového hospodářství</t>
  </si>
  <si>
    <t>6/2025: Obecně závazná vyhláška obce Zastávka o místním poplatku za obecní systém odpadového hospodářství</t>
  </si>
  <si>
    <t>1290923356</t>
  </si>
  <si>
    <t>5/2023</t>
  </si>
  <si>
    <t>Obecně závazná vyhláška obce Zastávka o místním poplatku z pobytu</t>
  </si>
  <si>
    <t>místní poplatek z pobytu</t>
  </si>
  <si>
    <t>zákon č. 565/1990 Sb., o místních poplatcích - § 14 - z pobytu</t>
  </si>
  <si>
    <t>1290922627</t>
  </si>
  <si>
    <t>4/2023</t>
  </si>
  <si>
    <t>1284315531</t>
  </si>
  <si>
    <t>3/2023</t>
  </si>
  <si>
    <t>1284314911</t>
  </si>
  <si>
    <t>2/2023</t>
  </si>
  <si>
    <t>2023-01-19</t>
  </si>
  <si>
    <t>1/2021: Obecně závazná vyhláška obce č. 1/2021 o místním poplatku za obecní systém odpadového hospodářství</t>
  </si>
  <si>
    <t>1123582585</t>
  </si>
  <si>
    <t>1/2023</t>
  </si>
  <si>
    <t>2023-01-18</t>
  </si>
  <si>
    <t>2/2025: Obecně závazná vyhláška obce Zastávka o místním poplatku za užívání veřejného prostranství</t>
  </si>
  <si>
    <t>6/2023: Obecně závazná vyhláška obce Zastávka o místním poplatku za obecní systém odpadového hospodářství; 2/2025: Obecně závazná vyhláška obce Zastávka o místním poplatku za užívání veřejného prostranství; 2/2025: Obecně závazná vyhláška obce Zastávka o místním poplatku za užívání veřejného prostranství</t>
  </si>
  <si>
    <t>1122777001</t>
  </si>
  <si>
    <t>1/2021</t>
  </si>
  <si>
    <t>Obecně závazná vyhláška obce č. 1/2021 o místním poplatku za obecní systém odpadového hospodářství</t>
  </si>
  <si>
    <t>2022-01-01</t>
  </si>
  <si>
    <t>1099363395</t>
  </si>
  <si>
    <t>1/2019</t>
  </si>
  <si>
    <t>Obecně závazná vyhláška obce Zastávka č. 1/2019 o místním poplatku ze psů</t>
  </si>
  <si>
    <t>2/2024: Obecně závazná vyhláška obce Zastávka o místním poplatku ze psů; 2/2024: Obecně závazná vyhláška obce Zastávka o místním poplatku ze psů</t>
  </si>
  <si>
    <t>1099357249</t>
  </si>
</sst>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>
      <alignment vertical="top"/>
      <protection locked="0"/>
    </xf>
  </cellStyleXfs>
  <cellXfs count="3">
    <xf numFmtId="0" fontId="0" fillId="0" borderId="0" xfId="0"/>
    <xf numFmtId="164" fontId="0" fillId="0" borderId="0" xfId="0" applyNumberFormat="1"/>
    <xf numFmtId="0" fontId="1" fillId="0" borderId="0" xfId="1" applyAlignment="1" applyProtection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W33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1" width="15.7109375" customWidth="1"/>
    <col min="2" max="2" width="10.7109375" customWidth="1"/>
    <col min="3" max="3" width="9.7109375" customWidth="1"/>
    <col min="4" max="4" width="19.7109375" customWidth="1"/>
    <col min="5" max="5" width="8.7109375" customWidth="1"/>
    <col min="6" max="6" width="25.7109375" customWidth="1"/>
    <col min="7" max="7" width="70.7109375" customWidth="1"/>
    <col min="8" max="8" width="12.7109375" customWidth="1"/>
    <col min="9" max="9" width="12.7109375" customWidth="1"/>
    <col min="10" max="10" width="12.7109375" customWidth="1"/>
    <col min="11" max="11" width="28.7109375" customWidth="1"/>
    <col min="12" max="12" width="12.7109375" customWidth="1"/>
    <col min="13" max="13" width="70.7109375" customWidth="1"/>
    <col min="14" max="14" width="70.7109375" customWidth="1"/>
    <col min="15" max="15" width="70.7109375" customWidth="1"/>
    <col min="16" max="16" width="70.7109375" customWidth="1"/>
    <col min="17" max="17" width="70.7109375" customWidth="1"/>
    <col min="18" max="18" width="70.7109375" customWidth="1"/>
    <col min="19" max="19" width="7.7109375" customWidth="1"/>
    <col min="20" max="20" width="12.7109375" customWidth="1"/>
    <col min="21" max="21" width="49.7109375" customWidth="1"/>
    <col min="22" max="22" width="12.7109375" customWidth="1"/>
    <col min="23" max="23" width="3.7109375" customWidth="1"/>
  </cols>
  <sheetData>
    <row r="1" spans="1:2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</row>
    <row r="2" spans="1:23">
      <c r="A2" t="s">
        <v>23</v>
      </c>
      <c r="B2" t="s">
        <v>24</v>
      </c>
      <c r="C2" t="s">
        <v>25</v>
      </c>
      <c r="D2" t="s">
        <v>26</v>
      </c>
      <c r="E2" t="s">
        <v>27</v>
      </c>
      <c r="F2" t="s">
        <v>28</v>
      </c>
      <c r="G2" t="s">
        <v>29</v>
      </c>
      <c r="H2" s="1">
        <v>46141</v>
      </c>
      <c r="I2" s="1">
        <v>46142.32675079941</v>
      </c>
      <c r="J2" t="s">
        <v>30</v>
      </c>
      <c r="K2" t="s">
        <v>31</v>
      </c>
      <c r="M2" t="s">
        <v>32</v>
      </c>
      <c r="N2" t="s">
        <v>33</v>
      </c>
      <c r="P2" t="s">
        <v>34</v>
      </c>
      <c r="S2" t="b">
        <v>1</v>
      </c>
      <c r="U2" s="2">
        <f>HYPERLINK("https://sbirkapp.gov.cz/detail/SPPAQYQ6KCQ3IGWO", "https://sbirkapp.gov.cz/detail/SPPAQYQ6KCQ3IGWO")</f>
        <v>0</v>
      </c>
      <c r="V2" t="s">
        <v>35</v>
      </c>
      <c r="W2">
        <v>1</v>
      </c>
    </row>
    <row r="3" spans="1:23">
      <c r="A3" t="s">
        <v>23</v>
      </c>
      <c r="B3" t="s">
        <v>24</v>
      </c>
      <c r="C3" t="s">
        <v>25</v>
      </c>
      <c r="D3" t="s">
        <v>26</v>
      </c>
      <c r="E3" t="s">
        <v>36</v>
      </c>
      <c r="F3" t="s">
        <v>28</v>
      </c>
      <c r="G3" t="s">
        <v>37</v>
      </c>
      <c r="H3" s="1">
        <v>45959</v>
      </c>
      <c r="I3" s="1">
        <v>45960.35831123424</v>
      </c>
      <c r="J3" t="s">
        <v>38</v>
      </c>
      <c r="K3" t="s">
        <v>31</v>
      </c>
      <c r="M3" t="s">
        <v>39</v>
      </c>
      <c r="N3" t="s">
        <v>40</v>
      </c>
      <c r="P3" t="s">
        <v>41</v>
      </c>
      <c r="S3" t="b">
        <v>1</v>
      </c>
      <c r="U3" s="2">
        <f>HYPERLINK("https://sbirkapp.gov.cz/detail/SPP3ERJYVPDOWWGM", "https://sbirkapp.gov.cz/detail/SPP3ERJYVPDOWWGM")</f>
        <v>0</v>
      </c>
      <c r="V3" t="s">
        <v>42</v>
      </c>
      <c r="W3">
        <v>2</v>
      </c>
    </row>
    <row r="4" spans="1:23">
      <c r="A4" t="s">
        <v>23</v>
      </c>
      <c r="B4" t="s">
        <v>24</v>
      </c>
      <c r="C4" t="s">
        <v>25</v>
      </c>
      <c r="D4" t="s">
        <v>26</v>
      </c>
      <c r="E4" t="s">
        <v>43</v>
      </c>
      <c r="F4" t="s">
        <v>28</v>
      </c>
      <c r="G4" t="s">
        <v>44</v>
      </c>
      <c r="H4" s="1">
        <v>45805</v>
      </c>
      <c r="I4" s="1">
        <v>45806.48775677418</v>
      </c>
      <c r="J4" t="s">
        <v>45</v>
      </c>
      <c r="K4" t="s">
        <v>31</v>
      </c>
      <c r="M4" t="s">
        <v>46</v>
      </c>
      <c r="N4" t="s">
        <v>47</v>
      </c>
      <c r="P4" t="s">
        <v>48</v>
      </c>
      <c r="S4" t="b">
        <v>1</v>
      </c>
      <c r="U4" s="2">
        <f>HYPERLINK("https://sbirkapp.gov.cz/detail/SPPR6TNW2CDOQJJ4", "https://sbirkapp.gov.cz/detail/SPPR6TNW2CDOQJJ4")</f>
        <v>0</v>
      </c>
      <c r="V4" t="s">
        <v>49</v>
      </c>
      <c r="W4">
        <v>3</v>
      </c>
    </row>
    <row r="5" spans="1:23">
      <c r="A5" t="s">
        <v>23</v>
      </c>
      <c r="B5" t="s">
        <v>24</v>
      </c>
      <c r="C5" t="s">
        <v>25</v>
      </c>
      <c r="D5" t="s">
        <v>26</v>
      </c>
      <c r="E5" t="s">
        <v>50</v>
      </c>
      <c r="F5" t="s">
        <v>28</v>
      </c>
      <c r="G5" t="s">
        <v>51</v>
      </c>
      <c r="H5" s="1">
        <v>45805</v>
      </c>
      <c r="I5" s="1">
        <v>45806.48180011533</v>
      </c>
      <c r="J5" t="s">
        <v>45</v>
      </c>
      <c r="K5" t="s">
        <v>31</v>
      </c>
      <c r="M5" t="s">
        <v>52</v>
      </c>
      <c r="N5" t="s">
        <v>53</v>
      </c>
      <c r="P5" t="s">
        <v>54</v>
      </c>
      <c r="S5" t="b">
        <v>1</v>
      </c>
      <c r="U5" s="2">
        <f>HYPERLINK("https://sbirkapp.gov.cz/detail/SPP5PSZC7U5PQSLC", "https://sbirkapp.gov.cz/detail/SPP5PSZC7U5PQSLC")</f>
        <v>0</v>
      </c>
      <c r="V5" t="s">
        <v>55</v>
      </c>
      <c r="W5">
        <v>3</v>
      </c>
    </row>
    <row r="6" spans="1:23">
      <c r="A6" t="s">
        <v>23</v>
      </c>
      <c r="B6" t="s">
        <v>24</v>
      </c>
      <c r="C6" t="s">
        <v>25</v>
      </c>
      <c r="D6" t="s">
        <v>26</v>
      </c>
      <c r="E6" t="s">
        <v>56</v>
      </c>
      <c r="F6" t="s">
        <v>28</v>
      </c>
      <c r="G6" t="s">
        <v>57</v>
      </c>
      <c r="H6" s="1">
        <v>45805</v>
      </c>
      <c r="I6" s="1">
        <v>45806.48022120411</v>
      </c>
      <c r="J6" t="s">
        <v>45</v>
      </c>
      <c r="K6" t="s">
        <v>31</v>
      </c>
      <c r="M6" t="s">
        <v>32</v>
      </c>
      <c r="N6" t="s">
        <v>33</v>
      </c>
      <c r="P6" t="s">
        <v>58</v>
      </c>
      <c r="R6" t="s">
        <v>59</v>
      </c>
      <c r="S6" t="b">
        <v>0</v>
      </c>
      <c r="T6" s="1">
        <v>46157</v>
      </c>
      <c r="U6" s="2">
        <f>HYPERLINK("https://sbirkapp.gov.cz/detail/SPP25ZYFO3FZT6VY", "https://sbirkapp.gov.cz/detail/SPP25ZYFO3FZT6VY")</f>
        <v>0</v>
      </c>
      <c r="V6" t="s">
        <v>60</v>
      </c>
      <c r="W6">
        <v>3</v>
      </c>
    </row>
    <row r="7" spans="1:23">
      <c r="A7" t="s">
        <v>23</v>
      </c>
      <c r="B7" t="s">
        <v>24</v>
      </c>
      <c r="C7" t="s">
        <v>25</v>
      </c>
      <c r="D7" t="s">
        <v>26</v>
      </c>
      <c r="E7" t="s">
        <v>61</v>
      </c>
      <c r="F7" t="s">
        <v>28</v>
      </c>
      <c r="G7" t="s">
        <v>62</v>
      </c>
      <c r="H7" s="1">
        <v>45805</v>
      </c>
      <c r="I7" s="1">
        <v>45806.47811997845</v>
      </c>
      <c r="J7" t="s">
        <v>45</v>
      </c>
      <c r="K7" t="s">
        <v>31</v>
      </c>
      <c r="M7" t="s">
        <v>63</v>
      </c>
      <c r="N7" t="s">
        <v>64</v>
      </c>
      <c r="P7" t="s">
        <v>65</v>
      </c>
      <c r="S7" t="b">
        <v>1</v>
      </c>
      <c r="U7" s="2">
        <f>HYPERLINK("https://sbirkapp.gov.cz/detail/SPP3AA2JOPV45VCO", "https://sbirkapp.gov.cz/detail/SPP3AA2JOPV45VCO")</f>
        <v>0</v>
      </c>
      <c r="V7" t="s">
        <v>66</v>
      </c>
      <c r="W7">
        <v>3</v>
      </c>
    </row>
    <row r="8" spans="1:23">
      <c r="A8" t="s">
        <v>23</v>
      </c>
      <c r="B8" t="s">
        <v>24</v>
      </c>
      <c r="C8" t="s">
        <v>25</v>
      </c>
      <c r="D8" t="s">
        <v>26</v>
      </c>
      <c r="E8" t="s">
        <v>67</v>
      </c>
      <c r="F8" t="s">
        <v>28</v>
      </c>
      <c r="G8" t="s">
        <v>68</v>
      </c>
      <c r="H8" s="1">
        <v>45805</v>
      </c>
      <c r="I8" s="1">
        <v>45806.47340474683</v>
      </c>
      <c r="J8" t="s">
        <v>45</v>
      </c>
      <c r="K8" t="s">
        <v>31</v>
      </c>
      <c r="M8" t="s">
        <v>69</v>
      </c>
      <c r="N8" t="s">
        <v>70</v>
      </c>
      <c r="P8" t="s">
        <v>71</v>
      </c>
      <c r="S8" t="b">
        <v>1</v>
      </c>
      <c r="U8" s="2">
        <f>HYPERLINK("https://sbirkapp.gov.cz/detail/SPP6MGVSYLEMXSRM", "https://sbirkapp.gov.cz/detail/SPP6MGVSYLEMXSRM")</f>
        <v>0</v>
      </c>
      <c r="V8" t="s">
        <v>72</v>
      </c>
      <c r="W8">
        <v>3</v>
      </c>
    </row>
    <row r="9" spans="1:23">
      <c r="A9" t="s">
        <v>23</v>
      </c>
      <c r="B9" t="s">
        <v>24</v>
      </c>
      <c r="C9" t="s">
        <v>25</v>
      </c>
      <c r="D9" t="s">
        <v>26</v>
      </c>
      <c r="E9" t="s">
        <v>73</v>
      </c>
      <c r="F9" t="s">
        <v>28</v>
      </c>
      <c r="G9" t="s">
        <v>74</v>
      </c>
      <c r="H9" s="1">
        <v>45630</v>
      </c>
      <c r="I9" s="1">
        <v>45631.24476542906</v>
      </c>
      <c r="J9" t="s">
        <v>75</v>
      </c>
      <c r="K9" t="s">
        <v>31</v>
      </c>
      <c r="M9" t="s">
        <v>76</v>
      </c>
      <c r="N9" t="s">
        <v>77</v>
      </c>
      <c r="P9" t="s">
        <v>78</v>
      </c>
      <c r="S9" t="b">
        <v>1</v>
      </c>
      <c r="U9" s="2">
        <f>HYPERLINK("https://sbirkapp.gov.cz/detail/SPPHX3MDYVMAQIFY", "https://sbirkapp.gov.cz/detail/SPPHX3MDYVMAQIFY")</f>
        <v>0</v>
      </c>
      <c r="V9" t="s">
        <v>79</v>
      </c>
      <c r="W9">
        <v>2</v>
      </c>
    </row>
    <row r="10" spans="1:23">
      <c r="A10" t="s">
        <v>23</v>
      </c>
      <c r="B10" t="s">
        <v>24</v>
      </c>
      <c r="C10" t="s">
        <v>25</v>
      </c>
      <c r="D10" t="s">
        <v>26</v>
      </c>
      <c r="E10" t="s">
        <v>80</v>
      </c>
      <c r="F10" t="s">
        <v>28</v>
      </c>
      <c r="G10" t="s">
        <v>81</v>
      </c>
      <c r="H10" s="1">
        <v>45630</v>
      </c>
      <c r="I10" s="1">
        <v>45631.24214275375</v>
      </c>
      <c r="J10" t="s">
        <v>75</v>
      </c>
      <c r="K10" t="s">
        <v>31</v>
      </c>
      <c r="M10" t="s">
        <v>82</v>
      </c>
      <c r="N10" t="s">
        <v>83</v>
      </c>
      <c r="S10" t="b">
        <v>1</v>
      </c>
      <c r="U10" s="2">
        <f>HYPERLINK("https://sbirkapp.gov.cz/detail/SPP6TYAX5AAKUG6A", "https://sbirkapp.gov.cz/detail/SPP6TYAX5AAKUG6A")</f>
        <v>0</v>
      </c>
      <c r="V10" t="s">
        <v>84</v>
      </c>
      <c r="W10">
        <v>3</v>
      </c>
    </row>
    <row r="11" spans="1:23">
      <c r="A11" t="s">
        <v>23</v>
      </c>
      <c r="B11" t="s">
        <v>24</v>
      </c>
      <c r="C11" t="s">
        <v>25</v>
      </c>
      <c r="D11" t="s">
        <v>26</v>
      </c>
      <c r="E11" t="s">
        <v>85</v>
      </c>
      <c r="F11" t="s">
        <v>28</v>
      </c>
      <c r="G11" t="s">
        <v>86</v>
      </c>
      <c r="H11" s="1">
        <v>43796</v>
      </c>
      <c r="I11" s="1">
        <v>45630.49469931739</v>
      </c>
      <c r="J11" t="s">
        <v>87</v>
      </c>
      <c r="K11" t="s">
        <v>88</v>
      </c>
      <c r="L11" s="1">
        <v>43796</v>
      </c>
      <c r="M11" t="s">
        <v>69</v>
      </c>
      <c r="N11" t="s">
        <v>70</v>
      </c>
      <c r="S11" t="b">
        <v>1</v>
      </c>
      <c r="U11" s="2">
        <f>HYPERLINK("https://sbirkapp.gov.cz/detail/SPPYGQE2VODICVJ6", "https://sbirkapp.gov.cz/detail/SPPYGQE2VODICVJ6")</f>
        <v>0</v>
      </c>
      <c r="V11" t="s">
        <v>89</v>
      </c>
      <c r="W11">
        <v>2</v>
      </c>
    </row>
    <row r="12" spans="1:23">
      <c r="A12" t="s">
        <v>23</v>
      </c>
      <c r="B12" t="s">
        <v>24</v>
      </c>
      <c r="C12" t="s">
        <v>25</v>
      </c>
      <c r="D12" t="s">
        <v>26</v>
      </c>
      <c r="E12" t="s">
        <v>90</v>
      </c>
      <c r="F12" t="s">
        <v>28</v>
      </c>
      <c r="G12" t="s">
        <v>91</v>
      </c>
      <c r="H12" s="1">
        <v>42354</v>
      </c>
      <c r="I12" s="1">
        <v>45630.48946021355</v>
      </c>
      <c r="J12" t="s">
        <v>92</v>
      </c>
      <c r="K12" t="s">
        <v>88</v>
      </c>
      <c r="L12" s="1">
        <v>42359</v>
      </c>
      <c r="M12" t="s">
        <v>93</v>
      </c>
      <c r="N12" t="s">
        <v>94</v>
      </c>
      <c r="O12" t="s">
        <v>95</v>
      </c>
      <c r="S12" t="b">
        <v>1</v>
      </c>
      <c r="U12" s="2">
        <f>HYPERLINK("https://sbirkapp.gov.cz/detail/SPPOXY2GK6UFWUEY", "https://sbirkapp.gov.cz/detail/SPPOXY2GK6UFWUEY")</f>
        <v>0</v>
      </c>
      <c r="V12" t="s">
        <v>96</v>
      </c>
      <c r="W12">
        <v>2</v>
      </c>
    </row>
    <row r="13" spans="1:23">
      <c r="A13" t="s">
        <v>23</v>
      </c>
      <c r="B13" t="s">
        <v>24</v>
      </c>
      <c r="C13" t="s">
        <v>25</v>
      </c>
      <c r="D13" t="s">
        <v>26</v>
      </c>
      <c r="E13" t="s">
        <v>97</v>
      </c>
      <c r="F13" t="s">
        <v>28</v>
      </c>
      <c r="G13" t="s">
        <v>98</v>
      </c>
      <c r="H13" s="1">
        <v>42060</v>
      </c>
      <c r="I13" s="1">
        <v>45630.48726347454</v>
      </c>
      <c r="J13" t="s">
        <v>99</v>
      </c>
      <c r="K13" t="s">
        <v>88</v>
      </c>
      <c r="L13" s="1">
        <v>42061</v>
      </c>
      <c r="M13" t="s">
        <v>93</v>
      </c>
      <c r="N13" t="s">
        <v>94</v>
      </c>
      <c r="O13" t="s">
        <v>95</v>
      </c>
      <c r="S13" t="b">
        <v>1</v>
      </c>
      <c r="U13" s="2">
        <f>HYPERLINK("https://sbirkapp.gov.cz/detail/SPPAEDX7MHTK4RNK", "https://sbirkapp.gov.cz/detail/SPPAEDX7MHTK4RNK")</f>
        <v>0</v>
      </c>
      <c r="V13" t="s">
        <v>100</v>
      </c>
      <c r="W13">
        <v>2</v>
      </c>
    </row>
    <row r="14" spans="1:23">
      <c r="A14" t="s">
        <v>23</v>
      </c>
      <c r="B14" t="s">
        <v>24</v>
      </c>
      <c r="C14" t="s">
        <v>25</v>
      </c>
      <c r="D14" t="s">
        <v>26</v>
      </c>
      <c r="E14" t="s">
        <v>101</v>
      </c>
      <c r="F14" t="s">
        <v>102</v>
      </c>
      <c r="G14" t="s">
        <v>103</v>
      </c>
      <c r="H14" t="s">
        <v>103</v>
      </c>
      <c r="I14" t="s">
        <v>103</v>
      </c>
      <c r="J14" t="s">
        <v>103</v>
      </c>
      <c r="K14" t="s">
        <v>103</v>
      </c>
      <c r="L14" t="s">
        <v>103</v>
      </c>
      <c r="M14" t="s">
        <v>103</v>
      </c>
      <c r="N14" t="s">
        <v>103</v>
      </c>
      <c r="O14" t="s">
        <v>103</v>
      </c>
      <c r="P14" t="s">
        <v>103</v>
      </c>
      <c r="Q14" t="s">
        <v>103</v>
      </c>
      <c r="R14" t="s">
        <v>103</v>
      </c>
      <c r="S14" t="s">
        <v>103</v>
      </c>
      <c r="T14" t="s">
        <v>103</v>
      </c>
      <c r="U14" t="s">
        <v>103</v>
      </c>
      <c r="V14" t="s">
        <v>104</v>
      </c>
      <c r="W14">
        <v>1</v>
      </c>
    </row>
    <row r="15" spans="1:23">
      <c r="A15" t="s">
        <v>23</v>
      </c>
      <c r="B15" t="s">
        <v>24</v>
      </c>
      <c r="C15" t="s">
        <v>25</v>
      </c>
      <c r="D15" t="s">
        <v>26</v>
      </c>
      <c r="E15" t="s">
        <v>105</v>
      </c>
      <c r="F15" t="s">
        <v>28</v>
      </c>
      <c r="G15" t="s">
        <v>106</v>
      </c>
      <c r="H15" s="1">
        <v>38455</v>
      </c>
      <c r="I15" s="1">
        <v>45630.45607034795</v>
      </c>
      <c r="J15" t="s">
        <v>107</v>
      </c>
      <c r="K15" t="s">
        <v>88</v>
      </c>
      <c r="L15" s="1">
        <v>38456</v>
      </c>
      <c r="M15" t="s">
        <v>108</v>
      </c>
      <c r="N15" t="s">
        <v>109</v>
      </c>
      <c r="O15" t="s">
        <v>110</v>
      </c>
      <c r="R15" t="s">
        <v>111</v>
      </c>
      <c r="S15" t="b">
        <v>0</v>
      </c>
      <c r="T15" s="1">
        <v>45821</v>
      </c>
      <c r="U15" s="2">
        <f>HYPERLINK("https://sbirkapp.gov.cz/detail/SPP3F754CMR2FKDI", "https://sbirkapp.gov.cz/detail/SPP3F754CMR2FKDI")</f>
        <v>0</v>
      </c>
      <c r="V15" t="s">
        <v>112</v>
      </c>
      <c r="W15">
        <v>3</v>
      </c>
    </row>
    <row r="16" spans="1:23">
      <c r="A16" t="s">
        <v>23</v>
      </c>
      <c r="B16" t="s">
        <v>24</v>
      </c>
      <c r="C16" t="s">
        <v>25</v>
      </c>
      <c r="D16" t="s">
        <v>26</v>
      </c>
      <c r="E16" t="s">
        <v>113</v>
      </c>
      <c r="F16" t="s">
        <v>28</v>
      </c>
      <c r="G16" t="s">
        <v>114</v>
      </c>
      <c r="H16" s="1">
        <v>42788</v>
      </c>
      <c r="I16" s="1">
        <v>45630.45449580989</v>
      </c>
      <c r="J16" t="s">
        <v>115</v>
      </c>
      <c r="K16" t="s">
        <v>88</v>
      </c>
      <c r="L16" s="1">
        <v>42789</v>
      </c>
      <c r="M16" t="s">
        <v>116</v>
      </c>
      <c r="N16" t="s">
        <v>117</v>
      </c>
      <c r="S16" t="b">
        <v>1</v>
      </c>
      <c r="U16" s="2">
        <f>HYPERLINK("https://sbirkapp.gov.cz/detail/SPP6K2TFBWUVV6M4", "https://sbirkapp.gov.cz/detail/SPP6K2TFBWUVV6M4")</f>
        <v>0</v>
      </c>
      <c r="V16" t="s">
        <v>118</v>
      </c>
      <c r="W16">
        <v>2</v>
      </c>
    </row>
    <row r="17" spans="1:23">
      <c r="A17" t="s">
        <v>23</v>
      </c>
      <c r="B17" t="s">
        <v>24</v>
      </c>
      <c r="C17" t="s">
        <v>25</v>
      </c>
      <c r="D17" t="s">
        <v>26</v>
      </c>
      <c r="E17" t="s">
        <v>119</v>
      </c>
      <c r="F17" t="s">
        <v>28</v>
      </c>
      <c r="G17" t="s">
        <v>120</v>
      </c>
      <c r="H17" s="1">
        <v>42396</v>
      </c>
      <c r="I17" s="1">
        <v>45630.45021472696</v>
      </c>
      <c r="J17" t="s">
        <v>121</v>
      </c>
      <c r="K17" t="s">
        <v>88</v>
      </c>
      <c r="L17" s="1">
        <v>42417</v>
      </c>
      <c r="M17" t="s">
        <v>32</v>
      </c>
      <c r="N17" t="s">
        <v>33</v>
      </c>
      <c r="Q17" t="s">
        <v>34</v>
      </c>
      <c r="R17" t="s">
        <v>122</v>
      </c>
      <c r="S17" t="b">
        <v>0</v>
      </c>
      <c r="T17" s="1">
        <v>45821</v>
      </c>
      <c r="U17" s="2">
        <f>HYPERLINK("https://sbirkapp.gov.cz/detail/SPPJDDKQ76YJMKIE", "https://sbirkapp.gov.cz/detail/SPPJDDKQ76YJMKIE")</f>
        <v>0</v>
      </c>
      <c r="V17" t="s">
        <v>123</v>
      </c>
      <c r="W17">
        <v>3</v>
      </c>
    </row>
    <row r="18" spans="1:23">
      <c r="A18" t="s">
        <v>23</v>
      </c>
      <c r="B18" t="s">
        <v>24</v>
      </c>
      <c r="C18" t="s">
        <v>25</v>
      </c>
      <c r="D18" t="s">
        <v>26</v>
      </c>
      <c r="E18" t="s">
        <v>124</v>
      </c>
      <c r="F18" t="s">
        <v>28</v>
      </c>
      <c r="G18" t="s">
        <v>125</v>
      </c>
      <c r="H18" s="1">
        <v>41969</v>
      </c>
      <c r="I18" s="1">
        <v>45630.44458623125</v>
      </c>
      <c r="J18" t="s">
        <v>126</v>
      </c>
      <c r="K18" t="s">
        <v>88</v>
      </c>
      <c r="L18" s="1">
        <v>41970</v>
      </c>
      <c r="M18" t="s">
        <v>93</v>
      </c>
      <c r="N18" t="s">
        <v>94</v>
      </c>
      <c r="Q18" t="s">
        <v>127</v>
      </c>
      <c r="S18" t="b">
        <v>1</v>
      </c>
      <c r="U18" s="2">
        <f>HYPERLINK("https://sbirkapp.gov.cz/detail/SPPXYVWFJLGEJGHC", "https://sbirkapp.gov.cz/detail/SPPXYVWFJLGEJGHC")</f>
        <v>0</v>
      </c>
      <c r="V18" t="s">
        <v>128</v>
      </c>
      <c r="W18">
        <v>2</v>
      </c>
    </row>
    <row r="19" spans="1:23">
      <c r="A19" t="s">
        <v>23</v>
      </c>
      <c r="B19" t="s">
        <v>24</v>
      </c>
      <c r="C19" t="s">
        <v>25</v>
      </c>
      <c r="D19" t="s">
        <v>26</v>
      </c>
      <c r="E19" t="s">
        <v>129</v>
      </c>
      <c r="F19" t="s">
        <v>28</v>
      </c>
      <c r="G19" t="s">
        <v>130</v>
      </c>
      <c r="H19" s="1">
        <v>41388</v>
      </c>
      <c r="I19" s="1">
        <v>45630.43392377737</v>
      </c>
      <c r="J19" t="s">
        <v>131</v>
      </c>
      <c r="K19" t="s">
        <v>88</v>
      </c>
      <c r="L19" s="1">
        <v>41400</v>
      </c>
      <c r="M19" t="s">
        <v>32</v>
      </c>
      <c r="N19" t="s">
        <v>33</v>
      </c>
      <c r="Q19" t="s">
        <v>34</v>
      </c>
      <c r="R19" t="s">
        <v>122</v>
      </c>
      <c r="S19" t="b">
        <v>0</v>
      </c>
      <c r="T19" s="1">
        <v>45821</v>
      </c>
      <c r="U19" s="2">
        <f>HYPERLINK("https://sbirkapp.gov.cz/detail/SPPGH6IFRGS5EXZE", "https://sbirkapp.gov.cz/detail/SPPGH6IFRGS5EXZE")</f>
        <v>0</v>
      </c>
      <c r="V19" t="s">
        <v>132</v>
      </c>
      <c r="W19">
        <v>2</v>
      </c>
    </row>
    <row r="20" spans="1:23">
      <c r="A20" t="s">
        <v>23</v>
      </c>
      <c r="B20" t="s">
        <v>24</v>
      </c>
      <c r="C20" t="s">
        <v>25</v>
      </c>
      <c r="D20" t="s">
        <v>26</v>
      </c>
      <c r="E20" t="s">
        <v>101</v>
      </c>
      <c r="F20" t="s">
        <v>28</v>
      </c>
      <c r="G20" t="s">
        <v>133</v>
      </c>
      <c r="H20" s="1">
        <v>41304</v>
      </c>
      <c r="I20" s="1">
        <v>45630.43173889798</v>
      </c>
      <c r="J20" t="s">
        <v>134</v>
      </c>
      <c r="K20" t="s">
        <v>88</v>
      </c>
      <c r="L20" s="1">
        <v>41309</v>
      </c>
      <c r="M20" t="s">
        <v>135</v>
      </c>
      <c r="N20" t="s">
        <v>136</v>
      </c>
      <c r="Q20" t="s">
        <v>137</v>
      </c>
      <c r="R20" t="s">
        <v>138</v>
      </c>
      <c r="S20" t="b">
        <v>0</v>
      </c>
      <c r="T20" s="1">
        <v>45821</v>
      </c>
      <c r="U20" s="2">
        <f>HYPERLINK("https://sbirkapp.gov.cz/detail/SPP5NSBCDFBZ75MC", "https://sbirkapp.gov.cz/detail/SPP5NSBCDFBZ75MC")</f>
        <v>0</v>
      </c>
      <c r="V20" t="s">
        <v>139</v>
      </c>
      <c r="W20">
        <v>2</v>
      </c>
    </row>
    <row r="21" spans="1:23">
      <c r="A21" t="s">
        <v>23</v>
      </c>
      <c r="B21" t="s">
        <v>24</v>
      </c>
      <c r="C21" t="s">
        <v>25</v>
      </c>
      <c r="D21" t="s">
        <v>26</v>
      </c>
      <c r="E21" t="s">
        <v>101</v>
      </c>
      <c r="F21" t="s">
        <v>140</v>
      </c>
      <c r="G21" t="s">
        <v>141</v>
      </c>
      <c r="H21" s="1">
        <v>41542</v>
      </c>
      <c r="I21" s="1">
        <v>45630.42902452382</v>
      </c>
      <c r="J21" t="s">
        <v>142</v>
      </c>
      <c r="K21" t="s">
        <v>88</v>
      </c>
      <c r="L21" s="1">
        <v>41547</v>
      </c>
      <c r="M21" t="s">
        <v>143</v>
      </c>
      <c r="N21" t="s">
        <v>144</v>
      </c>
      <c r="S21" t="b">
        <v>1</v>
      </c>
      <c r="U21" s="2">
        <f>HYPERLINK("https://sbirkapp.gov.cz/detail/SPPRHLR5DWWKT3WO", "https://sbirkapp.gov.cz/detail/SPPRHLR5DWWKT3WO")</f>
        <v>0</v>
      </c>
      <c r="V21" t="s">
        <v>145</v>
      </c>
      <c r="W21">
        <v>3</v>
      </c>
    </row>
    <row r="22" spans="1:23">
      <c r="A22" t="s">
        <v>23</v>
      </c>
      <c r="B22" t="s">
        <v>24</v>
      </c>
      <c r="C22" t="s">
        <v>25</v>
      </c>
      <c r="D22" t="s">
        <v>26</v>
      </c>
      <c r="E22" t="s">
        <v>146</v>
      </c>
      <c r="F22" t="s">
        <v>28</v>
      </c>
      <c r="G22" t="s">
        <v>147</v>
      </c>
      <c r="H22" s="1">
        <v>38336</v>
      </c>
      <c r="I22" s="1">
        <v>45630.41818180468</v>
      </c>
      <c r="J22" t="s">
        <v>148</v>
      </c>
      <c r="K22" t="s">
        <v>88</v>
      </c>
      <c r="L22" s="1">
        <v>38336</v>
      </c>
      <c r="M22" t="s">
        <v>69</v>
      </c>
      <c r="N22" t="s">
        <v>70</v>
      </c>
      <c r="S22" t="b">
        <v>1</v>
      </c>
      <c r="U22" s="2">
        <f>HYPERLINK("https://sbirkapp.gov.cz/detail/SPPRKAIUINLPVUOC", "https://sbirkapp.gov.cz/detail/SPPRKAIUINLPVUOC")</f>
        <v>0</v>
      </c>
      <c r="V22" t="s">
        <v>149</v>
      </c>
      <c r="W22">
        <v>1</v>
      </c>
    </row>
    <row r="23" spans="1:23">
      <c r="A23" t="s">
        <v>23</v>
      </c>
      <c r="B23" t="s">
        <v>24</v>
      </c>
      <c r="C23" t="s">
        <v>25</v>
      </c>
      <c r="D23" t="s">
        <v>26</v>
      </c>
      <c r="E23" t="s">
        <v>150</v>
      </c>
      <c r="F23" t="s">
        <v>28</v>
      </c>
      <c r="G23" t="s">
        <v>151</v>
      </c>
      <c r="H23" s="1">
        <v>38315</v>
      </c>
      <c r="I23" s="1">
        <v>45630.41455369342</v>
      </c>
      <c r="J23" t="s">
        <v>148</v>
      </c>
      <c r="K23" t="s">
        <v>88</v>
      </c>
      <c r="L23" s="1">
        <v>38316</v>
      </c>
      <c r="M23" t="s">
        <v>152</v>
      </c>
      <c r="N23" t="s">
        <v>153</v>
      </c>
      <c r="Q23" t="s">
        <v>154</v>
      </c>
      <c r="R23" t="s">
        <v>155</v>
      </c>
      <c r="S23" t="b">
        <v>0</v>
      </c>
      <c r="T23" s="1">
        <v>45821</v>
      </c>
      <c r="U23" s="2">
        <f>HYPERLINK("https://sbirkapp.gov.cz/detail/SPPTJIHYUZDCJ6TU", "https://sbirkapp.gov.cz/detail/SPPTJIHYUZDCJ6TU")</f>
        <v>0</v>
      </c>
      <c r="V23" t="s">
        <v>156</v>
      </c>
      <c r="W23">
        <v>4</v>
      </c>
    </row>
    <row r="24" spans="1:23">
      <c r="A24" t="s">
        <v>23</v>
      </c>
      <c r="B24" t="s">
        <v>24</v>
      </c>
      <c r="C24" t="s">
        <v>25</v>
      </c>
      <c r="D24" t="s">
        <v>26</v>
      </c>
      <c r="E24" t="s">
        <v>157</v>
      </c>
      <c r="F24" t="s">
        <v>28</v>
      </c>
      <c r="G24" t="s">
        <v>158</v>
      </c>
      <c r="H24" s="1">
        <v>39624</v>
      </c>
      <c r="I24" s="1">
        <v>45630.41262240112</v>
      </c>
      <c r="J24" t="s">
        <v>159</v>
      </c>
      <c r="K24" t="s">
        <v>88</v>
      </c>
      <c r="L24" s="1">
        <v>39629</v>
      </c>
      <c r="M24" t="s">
        <v>160</v>
      </c>
      <c r="N24" t="s">
        <v>161</v>
      </c>
      <c r="S24" t="b">
        <v>1</v>
      </c>
      <c r="U24" s="2">
        <f>HYPERLINK("https://sbirkapp.gov.cz/detail/SPPXFLN2Y363HC5G", "https://sbirkapp.gov.cz/detail/SPPXFLN2Y363HC5G")</f>
        <v>0</v>
      </c>
      <c r="V24" t="s">
        <v>162</v>
      </c>
      <c r="W24">
        <v>1</v>
      </c>
    </row>
    <row r="25" spans="1:23">
      <c r="A25" t="s">
        <v>23</v>
      </c>
      <c r="B25" t="s">
        <v>24</v>
      </c>
      <c r="C25" t="s">
        <v>25</v>
      </c>
      <c r="D25" t="s">
        <v>26</v>
      </c>
      <c r="E25" t="s">
        <v>163</v>
      </c>
      <c r="F25" t="s">
        <v>28</v>
      </c>
      <c r="G25" t="s">
        <v>164</v>
      </c>
      <c r="H25" s="1">
        <v>37867</v>
      </c>
      <c r="I25" s="1">
        <v>45630.40933906183</v>
      </c>
      <c r="J25" t="s">
        <v>165</v>
      </c>
      <c r="K25" t="s">
        <v>88</v>
      </c>
      <c r="L25" s="1">
        <v>37956</v>
      </c>
      <c r="M25" t="s">
        <v>166</v>
      </c>
      <c r="N25" t="s">
        <v>167</v>
      </c>
      <c r="Q25" t="s">
        <v>168</v>
      </c>
      <c r="R25" t="s">
        <v>169</v>
      </c>
      <c r="S25" t="b">
        <v>0</v>
      </c>
      <c r="T25" s="1">
        <v>45821</v>
      </c>
      <c r="U25" s="2">
        <f>HYPERLINK("https://sbirkapp.gov.cz/detail/SPPG55ODZPYXS7WQ", "https://sbirkapp.gov.cz/detail/SPPG55ODZPYXS7WQ")</f>
        <v>0</v>
      </c>
      <c r="V25" t="s">
        <v>170</v>
      </c>
      <c r="W25">
        <v>3</v>
      </c>
    </row>
    <row r="26" spans="1:23">
      <c r="A26" t="s">
        <v>23</v>
      </c>
      <c r="B26" t="s">
        <v>24</v>
      </c>
      <c r="C26" t="s">
        <v>25</v>
      </c>
      <c r="D26" t="s">
        <v>26</v>
      </c>
      <c r="E26" t="s">
        <v>171</v>
      </c>
      <c r="F26" t="s">
        <v>28</v>
      </c>
      <c r="G26" t="s">
        <v>37</v>
      </c>
      <c r="H26" s="1">
        <v>45259</v>
      </c>
      <c r="I26" s="1">
        <v>45287.30384888711</v>
      </c>
      <c r="J26" t="s">
        <v>172</v>
      </c>
      <c r="K26" t="s">
        <v>31</v>
      </c>
      <c r="M26" t="s">
        <v>39</v>
      </c>
      <c r="N26" t="s">
        <v>40</v>
      </c>
      <c r="P26" t="s">
        <v>173</v>
      </c>
      <c r="R26" t="s">
        <v>174</v>
      </c>
      <c r="S26" t="b">
        <v>0</v>
      </c>
      <c r="T26" s="1">
        <v>46023</v>
      </c>
      <c r="U26" s="2">
        <f>HYPERLINK("https://sbirkapp.gov.cz/detail/SPPXIOUDJF3HZQAG", "https://sbirkapp.gov.cz/detail/SPPXIOUDJF3HZQAG")</f>
        <v>0</v>
      </c>
      <c r="V26" t="s">
        <v>175</v>
      </c>
      <c r="W26">
        <v>2</v>
      </c>
    </row>
    <row r="27" spans="1:23">
      <c r="A27" t="s">
        <v>23</v>
      </c>
      <c r="B27" t="s">
        <v>24</v>
      </c>
      <c r="C27" t="s">
        <v>25</v>
      </c>
      <c r="D27" t="s">
        <v>26</v>
      </c>
      <c r="E27" t="s">
        <v>176</v>
      </c>
      <c r="F27" t="s">
        <v>28</v>
      </c>
      <c r="G27" t="s">
        <v>177</v>
      </c>
      <c r="H27" s="1">
        <v>45259</v>
      </c>
      <c r="I27" s="1">
        <v>45287.3022492148</v>
      </c>
      <c r="J27" t="s">
        <v>172</v>
      </c>
      <c r="K27" t="s">
        <v>31</v>
      </c>
      <c r="M27" t="s">
        <v>178</v>
      </c>
      <c r="N27" t="s">
        <v>179</v>
      </c>
      <c r="S27" t="b">
        <v>1</v>
      </c>
      <c r="U27" s="2">
        <f>HYPERLINK("https://sbirkapp.gov.cz/detail/SPPHAY2NN63GU3EC", "https://sbirkapp.gov.cz/detail/SPPHAY2NN63GU3EC")</f>
        <v>0</v>
      </c>
      <c r="V27" t="s">
        <v>180</v>
      </c>
      <c r="W27">
        <v>2</v>
      </c>
    </row>
    <row r="28" spans="1:23">
      <c r="A28" t="s">
        <v>23</v>
      </c>
      <c r="B28" t="s">
        <v>24</v>
      </c>
      <c r="C28" t="s">
        <v>25</v>
      </c>
      <c r="D28" t="s">
        <v>26</v>
      </c>
      <c r="E28" t="s">
        <v>181</v>
      </c>
      <c r="F28" t="s">
        <v>102</v>
      </c>
      <c r="G28" t="s">
        <v>103</v>
      </c>
      <c r="H28" t="s">
        <v>103</v>
      </c>
      <c r="I28" t="s">
        <v>103</v>
      </c>
      <c r="J28" t="s">
        <v>103</v>
      </c>
      <c r="K28" t="s">
        <v>103</v>
      </c>
      <c r="L28" t="s">
        <v>103</v>
      </c>
      <c r="M28" t="s">
        <v>103</v>
      </c>
      <c r="N28" t="s">
        <v>103</v>
      </c>
      <c r="O28" t="s">
        <v>103</v>
      </c>
      <c r="P28" t="s">
        <v>103</v>
      </c>
      <c r="Q28" t="s">
        <v>103</v>
      </c>
      <c r="R28" t="s">
        <v>103</v>
      </c>
      <c r="S28" t="s">
        <v>103</v>
      </c>
      <c r="T28" t="s">
        <v>103</v>
      </c>
      <c r="U28" t="s">
        <v>103</v>
      </c>
      <c r="V28" t="s">
        <v>182</v>
      </c>
      <c r="W28">
        <v>1</v>
      </c>
    </row>
    <row r="29" spans="1:23">
      <c r="A29" t="s">
        <v>23</v>
      </c>
      <c r="B29" t="s">
        <v>24</v>
      </c>
      <c r="C29" t="s">
        <v>25</v>
      </c>
      <c r="D29" t="s">
        <v>26</v>
      </c>
      <c r="E29" t="s">
        <v>183</v>
      </c>
      <c r="F29" t="s">
        <v>102</v>
      </c>
      <c r="G29" t="s">
        <v>103</v>
      </c>
      <c r="H29" t="s">
        <v>103</v>
      </c>
      <c r="I29" t="s">
        <v>103</v>
      </c>
      <c r="J29" t="s">
        <v>103</v>
      </c>
      <c r="K29" t="s">
        <v>103</v>
      </c>
      <c r="L29" t="s">
        <v>103</v>
      </c>
      <c r="M29" t="s">
        <v>103</v>
      </c>
      <c r="N29" t="s">
        <v>103</v>
      </c>
      <c r="O29" t="s">
        <v>103</v>
      </c>
      <c r="P29" t="s">
        <v>103</v>
      </c>
      <c r="Q29" t="s">
        <v>103</v>
      </c>
      <c r="R29" t="s">
        <v>103</v>
      </c>
      <c r="S29" t="s">
        <v>103</v>
      </c>
      <c r="T29" t="s">
        <v>103</v>
      </c>
      <c r="U29" t="s">
        <v>103</v>
      </c>
      <c r="V29" t="s">
        <v>184</v>
      </c>
      <c r="W29">
        <v>1</v>
      </c>
    </row>
    <row r="30" spans="1:23">
      <c r="A30" t="s">
        <v>23</v>
      </c>
      <c r="B30" t="s">
        <v>24</v>
      </c>
      <c r="C30" t="s">
        <v>25</v>
      </c>
      <c r="D30" t="s">
        <v>26</v>
      </c>
      <c r="E30" t="s">
        <v>185</v>
      </c>
      <c r="F30" t="s">
        <v>28</v>
      </c>
      <c r="G30" t="s">
        <v>37</v>
      </c>
      <c r="H30" s="1">
        <v>44888</v>
      </c>
      <c r="I30" s="1">
        <v>44930.29822513805</v>
      </c>
      <c r="J30" t="s">
        <v>186</v>
      </c>
      <c r="K30" t="s">
        <v>31</v>
      </c>
      <c r="M30" t="s">
        <v>39</v>
      </c>
      <c r="N30" t="s">
        <v>40</v>
      </c>
      <c r="P30" t="s">
        <v>187</v>
      </c>
      <c r="R30" t="s">
        <v>41</v>
      </c>
      <c r="S30" t="b">
        <v>0</v>
      </c>
      <c r="T30" s="1">
        <v>45292</v>
      </c>
      <c r="U30" s="2">
        <f>HYPERLINK("https://sbirkapp.gov.cz/detail/SPPOJU6S4ZJPMDQY", "https://sbirkapp.gov.cz/detail/SPPOJU6S4ZJPMDQY")</f>
        <v>0</v>
      </c>
      <c r="V30" t="s">
        <v>188</v>
      </c>
      <c r="W30">
        <v>3</v>
      </c>
    </row>
    <row r="31" spans="1:23">
      <c r="A31" t="s">
        <v>23</v>
      </c>
      <c r="B31" t="s">
        <v>24</v>
      </c>
      <c r="C31" t="s">
        <v>25</v>
      </c>
      <c r="D31" t="s">
        <v>26</v>
      </c>
      <c r="E31" t="s">
        <v>189</v>
      </c>
      <c r="F31" t="s">
        <v>28</v>
      </c>
      <c r="G31" t="s">
        <v>62</v>
      </c>
      <c r="H31" s="1">
        <v>44888</v>
      </c>
      <c r="I31" s="1">
        <v>44929.51297779868</v>
      </c>
      <c r="J31" t="s">
        <v>190</v>
      </c>
      <c r="K31" t="s">
        <v>31</v>
      </c>
      <c r="M31" t="s">
        <v>63</v>
      </c>
      <c r="N31" t="s">
        <v>64</v>
      </c>
      <c r="Q31" t="s">
        <v>191</v>
      </c>
      <c r="R31" t="s">
        <v>192</v>
      </c>
      <c r="S31" t="b">
        <v>0</v>
      </c>
      <c r="T31" s="1">
        <v>45821</v>
      </c>
      <c r="U31" s="2">
        <f>HYPERLINK("https://sbirkapp.gov.cz/detail/SPPFRYXMCP2DE5NW", "https://sbirkapp.gov.cz/detail/SPPFRYXMCP2DE5NW")</f>
        <v>0</v>
      </c>
      <c r="V31" t="s">
        <v>193</v>
      </c>
      <c r="W31">
        <v>3</v>
      </c>
    </row>
    <row r="32" spans="1:23">
      <c r="A32" t="s">
        <v>23</v>
      </c>
      <c r="B32" t="s">
        <v>24</v>
      </c>
      <c r="C32" t="s">
        <v>25</v>
      </c>
      <c r="D32" t="s">
        <v>26</v>
      </c>
      <c r="E32" t="s">
        <v>194</v>
      </c>
      <c r="F32" t="s">
        <v>28</v>
      </c>
      <c r="G32" t="s">
        <v>195</v>
      </c>
      <c r="H32" s="1">
        <v>44524</v>
      </c>
      <c r="I32" s="1">
        <v>44865.5961525821</v>
      </c>
      <c r="J32" t="s">
        <v>196</v>
      </c>
      <c r="K32" t="s">
        <v>88</v>
      </c>
      <c r="L32" s="1">
        <v>44539</v>
      </c>
      <c r="M32" t="s">
        <v>39</v>
      </c>
      <c r="N32" t="s">
        <v>40</v>
      </c>
      <c r="R32" t="s">
        <v>173</v>
      </c>
      <c r="S32" t="b">
        <v>0</v>
      </c>
      <c r="T32" s="1">
        <v>44945</v>
      </c>
      <c r="U32" s="2">
        <f>HYPERLINK("https://sbirkapp.gov.cz/detail/SPPQX45LOJMOSE3S", "https://sbirkapp.gov.cz/detail/SPPQX45LOJMOSE3S")</f>
        <v>0</v>
      </c>
      <c r="V32" t="s">
        <v>197</v>
      </c>
      <c r="W32">
        <v>1</v>
      </c>
    </row>
    <row r="33" spans="1:23">
      <c r="A33" t="s">
        <v>23</v>
      </c>
      <c r="B33" t="s">
        <v>24</v>
      </c>
      <c r="C33" t="s">
        <v>25</v>
      </c>
      <c r="D33" t="s">
        <v>26</v>
      </c>
      <c r="E33" t="s">
        <v>198</v>
      </c>
      <c r="F33" t="s">
        <v>28</v>
      </c>
      <c r="G33" t="s">
        <v>199</v>
      </c>
      <c r="H33" s="1">
        <v>43800</v>
      </c>
      <c r="I33" s="1">
        <v>44865.58934949631</v>
      </c>
      <c r="J33" t="s">
        <v>87</v>
      </c>
      <c r="K33" t="s">
        <v>88</v>
      </c>
      <c r="L33" s="1">
        <v>43810</v>
      </c>
      <c r="M33" t="s">
        <v>76</v>
      </c>
      <c r="N33" t="s">
        <v>77</v>
      </c>
      <c r="R33" t="s">
        <v>200</v>
      </c>
      <c r="S33" t="b">
        <v>0</v>
      </c>
      <c r="T33" s="1">
        <v>45658</v>
      </c>
      <c r="U33" s="2">
        <f>HYPERLINK("https://sbirkapp.gov.cz/detail/SPPO7HF4SIN25CE6", "https://sbirkapp.gov.cz/detail/SPPO7HF4SIN25CE6")</f>
        <v>0</v>
      </c>
      <c r="V33" t="s">
        <v>201</v>
      </c>
      <c r="W33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2026-08-24T22:56:10Z</dcterms:created>
  <dcterms:modified xsi:type="dcterms:W3CDTF">2026-08-24T22:56:10Z</dcterms:modified>
</cp:coreProperties>
</file>