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<sst xmlns="http://schemas.openxmlformats.org/spreadsheetml/2006/main" count="655" uniqueCount="295">
  <si>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</si>
  <si>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</si>
  <si>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</si>
  <si>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</si>
  <si>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</si>
  <si>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</si>
  <si>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</si>
  <si>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</si>
  <si>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</si>
  <si>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</si>
  <si>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</si>
  <si>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</si>
  <si>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</si>
  <si>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</si>
  <si>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</si>
  <si>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</si>
  <si>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</si>
  <si>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</si>
  <si>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</si>
  <si>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</si>
  <si>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</si>
  <si>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</si>
  <si>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</si>
  <si>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Sedlčany</t>
  </si>
  <si>
    <t>00243272</t>
  </si>
  <si>
    <t>frsbn7e</t>
  </si>
  <si>
    <t>Středočeský kraj</t>
  </si>
  <si>
    <t>4/2025</t>
  </si>
  <si>
    <t>Obecně závazná vyhláška</t>
  </si>
  <si>
    <t>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</si>
  <si>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</si>
  <si>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</si>
  <si>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</si>
  <si>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</si>
  <si>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5/2024: o místním poplatku za odkládání komunálního odpadu z nemovité věci</t>
  </si>
  <si>
    <t>1610139514</t>
  </si>
  <si>
    <t>3/2025</t>
  </si>
  <si>
    <t>Nařízení</t>
  </si>
  <si>
    <t>kterým se stanoví rozsah, způsob a lhůty odstraňování závad ve schůdnosti chodníků, místních komunikací a průjezdních úseků silnic a úseky místních komunikací a chodníků, na kterých se pro jejich malý dopravní význam nezajišťuje sjízdnost a schůdnost odstraňováním sněhu a náledí ve městě Sedlčany</t>
  </si>
  <si>
    <t>2025-10-16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</si>
  <si>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</si>
  <si>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</si>
  <si>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2/2023: Nařízení města Sedlčany kterým se stanoví způsob a lhůty odstraňování závad ve schůdnosti chodníků místních komunikací a průjezdních úseků silnic a úseky místních komunikací a chodníků na kterých se pro jejich malý dopravní význam nezajišťuje sjízdnost a schůdnost odstraňováním sněhu a náledí.; 6/2024: plán zimní údržby místních komunikací města Sedlčany na období 2024-2025</t>
  </si>
  <si>
    <t>1585671877</t>
  </si>
  <si>
    <t>2/2025</t>
  </si>
  <si>
    <t>o stanovení obecního systému odpadového hospodářství</t>
  </si>
  <si>
    <t>2025-09-25</t>
  </si>
  <si>
    <t>systém odpadového hospodářství</t>
  </si>
  <si>
    <t>zákon č. 541/2020 Sb., o odpadech - § 59 odst. 4</t>
  </si>
  <si>
    <t>4/2023: OZV města Sedlčany o stanovení obecního systému odpadového hospodářství</t>
  </si>
  <si>
    <t>1576102376</t>
  </si>
  <si>
    <t>1/2025</t>
  </si>
  <si>
    <t>o stanovení koeficientů daně z nemovitých věcí</t>
  </si>
  <si>
    <t>daň z nemovitých věcí - místní koeficient; 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</si>
  <si>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2; zákon č. 338/1992 Sb., o dani z nemovitých věcí - § 12 odst. 1 písm. a) bod 4</t>
  </si>
  <si>
    <t>2/2024: o stanovení místního koeficientu pro výpočet daně z nemovitých věcí</t>
  </si>
  <si>
    <t>1576076824</t>
  </si>
  <si>
    <t>6/2024</t>
  </si>
  <si>
    <t>plán zimní údržby místních komunikací města Sedlčany na období 2024-2025</t>
  </si>
  <si>
    <t>2025-01-11</t>
  </si>
  <si>
    <t>3/2025: kterým se stanoví rozsah, způsob a lhůty odstraňování závad ve schůdnosti chodníků, místních komunikací a průjezdních úseků silnic a úseky místních komunikací a chodníků, na kterých se pro jejich malý dopravní význam nezajišťuje sjízdnost a schůdnost odstraňováním sněhu a náledí ve městě Sedlčany; 3/2025: kterým se stanoví rozsah, způsob a lhůty odstraňování závad ve schůdnosti chodníků, místních komunikací a průjezdních úseků silnic a úseky místních komunikací a chodníků, na kterých se pro jejich malý dopravní význam nezajišťuje sjízdnost a schůdnost odstraňováním sněhu a náledí ve městě Sedlčany</t>
  </si>
  <si>
    <t>1457774674</t>
  </si>
  <si>
    <t>1/2018</t>
  </si>
  <si>
    <t>o stání silničních motorových vozidelve vymezených oblastech na místních komunikacích na území města Sedlčany</t>
  </si>
  <si>
    <t>2018-06-29</t>
  </si>
  <si>
    <t>Dle přechodného ustanovení</t>
  </si>
  <si>
    <t xml:space="preserve">pozemní komunikace - zpoplatnění stání a odstavení </t>
  </si>
  <si>
    <t xml:space="preserve">zákon č. 13/1997 Sb., o pozemních komunikacích - § 23 odst. 1 </t>
  </si>
  <si>
    <t>1457772154</t>
  </si>
  <si>
    <t>1/2015</t>
  </si>
  <si>
    <t>zákaz pochůzkového a podomního prodeje</t>
  </si>
  <si>
    <t>2015-05-08</t>
  </si>
  <si>
    <t>regulace podomního a pochůzkového prodeje a nabízení služeb</t>
  </si>
  <si>
    <t xml:space="preserve">zákon č. 455/1991 Sb., živnostenský zákon - § 18 odst. 4 </t>
  </si>
  <si>
    <t>1457770624</t>
  </si>
  <si>
    <t>2/2004</t>
  </si>
  <si>
    <t>maximální ceny za nucený odtah vozidel</t>
  </si>
  <si>
    <t>2005-01-01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</si>
  <si>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</si>
  <si>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</si>
  <si>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</si>
  <si>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</si>
  <si>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1457769859</t>
  </si>
  <si>
    <t>5/2024</t>
  </si>
  <si>
    <t>2025-01-01</t>
  </si>
  <si>
    <t>7/2023: o místním poplatku za odkládání komunálního odpadu z nemovité věci</t>
  </si>
  <si>
    <t>4/2025: o místním poplatku za odkládání komunálního odpadu z nemovité věci</t>
  </si>
  <si>
    <t>1424186325</t>
  </si>
  <si>
    <t>4/2024</t>
  </si>
  <si>
    <t>VÝMAZ</t>
  </si>
  <si>
    <t>1411211846</t>
  </si>
  <si>
    <t>3/2024</t>
  </si>
  <si>
    <t>o stanovení školských obvodů</t>
  </si>
  <si>
    <t>2024-09-27</t>
  </si>
  <si>
    <t>školské obvody - mateřské školy; školské obvody - mateřské školy; školské obvody - základní školy; školské obvody - základní školy</t>
  </si>
  <si>
    <t>zákon č. 561/2004 Sb., školský zákon - § 179 odst. 3 a § 178 odst. 2 písm. b); zákon č. 561/2004 Sb., školský zákon - § 179 odst. 3 a § 178 odst. 2 písm. c); zákon č. 561/2004 Sb., školský zákon - § 178 odst. 2 písm. b); zákon č. 561/2004 Sb., školský zákon - § 178 odst. 2 písm. c)</t>
  </si>
  <si>
    <t>2/2017: Stanovení školských obvodů</t>
  </si>
  <si>
    <t>1411210049</t>
  </si>
  <si>
    <t>2/2024</t>
  </si>
  <si>
    <t>o stanovení místního koeficientu pro výpočet daně z nemovitých věcí</t>
  </si>
  <si>
    <t>2/2020: o stanovení koeficientu pro výpočet daně z nemovitých věcí ; 3/2023: Obecně závazná vyhláška města Sedlčany o stanovení místního koeficientu pro výpočet daně z nemovitých</t>
  </si>
  <si>
    <t>1/2025: o stanovení koeficientů daně z nemovitých věcí</t>
  </si>
  <si>
    <t>1411186606</t>
  </si>
  <si>
    <t>1/2024</t>
  </si>
  <si>
    <t>OZV o zákazu konzumace alkoholických nápojů na veřejně přístupném místě</t>
  </si>
  <si>
    <t>2024-03-27</t>
  </si>
  <si>
    <t>veřejný pořádek - konzumace alkoholu</t>
  </si>
  <si>
    <t>zákon č. 128/2000 Sb., o obcích - § 10 písm. a) - konzumace alkoholu</t>
  </si>
  <si>
    <t>4/2022: o zákazu konzumace alkoholických nápojů na veřejných prostranstvích</t>
  </si>
  <si>
    <t>1328209552</t>
  </si>
  <si>
    <t>7/2023</t>
  </si>
  <si>
    <t>2024-01-01</t>
  </si>
  <si>
    <t>9/2022: o místním poplatku za odkládání komunálního odpadu z nemovité věci</t>
  </si>
  <si>
    <t>1285256467</t>
  </si>
  <si>
    <t>6/2023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</si>
  <si>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</si>
  <si>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</si>
  <si>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</si>
  <si>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 xml:space="preserve">5/2019: o stanovení místního poplatku za užívání veřejného prostranství </t>
  </si>
  <si>
    <t>1284359330</t>
  </si>
  <si>
    <t>5/2023</t>
  </si>
  <si>
    <t>o místním poplatku ze psů</t>
  </si>
  <si>
    <t>místní poplatek ze psů</t>
  </si>
  <si>
    <t>zákon č. 565/1990 Sb., o místních poplatcích - § 14 - ze psů</t>
  </si>
  <si>
    <t>4/2021: o místním poplatku ze psů</t>
  </si>
  <si>
    <t>1284356257</t>
  </si>
  <si>
    <t>4/2023</t>
  </si>
  <si>
    <t>OZV města Sedlčany o stanovení obecního systému odpadového hospodářství</t>
  </si>
  <si>
    <t>2023-09-26</t>
  </si>
  <si>
    <t xml:space="preserve">1/2023: OZV o stanovení obecního systému odpadového hodpodářství </t>
  </si>
  <si>
    <t>2/2025: o stanovení obecního systému odpadového hospodářství</t>
  </si>
  <si>
    <t>1240317284</t>
  </si>
  <si>
    <t>3/2023</t>
  </si>
  <si>
    <t>Obecně závazná vyhláška města Sedlčany o stanovení místního koeficientu pro výpočet daně z nemovitých</t>
  </si>
  <si>
    <t>daň z nemovitých věcí - místní koeficient</t>
  </si>
  <si>
    <t>zákon č. 338/1992 Sb., o dani z nemovitých věcí - § 12</t>
  </si>
  <si>
    <t>2/2024: o stanovení místního koeficientu pro výpočet daně z nemovitých věcí; 2/2024: o stanovení místního koeficientu pro výpočet daně z nemovitých věcí</t>
  </si>
  <si>
    <t>1240314361</t>
  </si>
  <si>
    <t>2/2023</t>
  </si>
  <si>
    <t>Nařízení města Sedlčany kterým se stanoví způsob a lhůty odstraňování závad ve schůdnosti chodníků místních komunikací a průjezdních úseků silnic a úseky místních komunikací a chodníků na kterých se pro jejich malý dopravní význam nezajišťuje sjízdnost a schůdnost odstraňováním sněhu a náledí.</t>
  </si>
  <si>
    <t>2023-09-23</t>
  </si>
  <si>
    <t>6/2024: plán zimní údržby místních komunikací města Sedlčany na období 2024-2025; 6/2024: plán zimní údržby místních komunikací města Sedlčany na období 2024-2025; 3/2025: kterým se stanoví rozsah, způsob a lhůty odstraňování závad ve schůdnosti chodníků, místních komunikací a průjezdních úseků silnic a úseky místních komunikací a chodníků, na kterých se pro jejich malý dopravní význam nezajišťuje sjízdnost a schůdnost odstraňováním sněhu a náledí ve městě Sedlčany; 3/2025: kterým se stanoví rozsah, způsob a lhůty odstraňování závad ve schůdnosti chodníků, místních komunikací a průjezdních úseků silnic a úseky místních komunikací a chodníků, na kterých se pro jejich malý dopravní význam nezajišťuje sjízdnost a schůdnost odstraňováním sněhu a náledí ve městě Sedlčany</t>
  </si>
  <si>
    <t>1239106286</t>
  </si>
  <si>
    <t>1/2023</t>
  </si>
  <si>
    <t xml:space="preserve">OZV o stanovení obecního systému odpadového hodpodářství </t>
  </si>
  <si>
    <t>2023-07-27</t>
  </si>
  <si>
    <t>2/2021: o stanovení obecního systému odpadového hospodářství</t>
  </si>
  <si>
    <t>1214212671</t>
  </si>
  <si>
    <t>9/2022</t>
  </si>
  <si>
    <t>2023-01-01</t>
  </si>
  <si>
    <t xml:space="preserve">3/2021: o místním poplatku za odkládání komunálního odpadu z nemovité věci </t>
  </si>
  <si>
    <t>1118671366</t>
  </si>
  <si>
    <t>8/2022</t>
  </si>
  <si>
    <t>Nařízení města Sedlčany o záměru zadání zpracování lesní hospodářské osnovy</t>
  </si>
  <si>
    <t>2022-08-10</t>
  </si>
  <si>
    <t>lesní hospodářské osnovy</t>
  </si>
  <si>
    <t>zákon č. 289/1995 Sb., lesní zákon - § 25 odst. 2</t>
  </si>
  <si>
    <t>1065196016</t>
  </si>
  <si>
    <t>3/2021</t>
  </si>
  <si>
    <t xml:space="preserve">o místním poplatku za odkládání komunálního odpadu z nemovité věci </t>
  </si>
  <si>
    <t>2022-01-01</t>
  </si>
  <si>
    <t>9/2022: o místním poplatku za odkládání komunálního odpadu z nemovité věci; 9/2022: o místním poplatku za odkládání komunálního odpadu z nemovité věci; 9/2022: o místním poplatku za odkládání komunálního odpadu z nemovité věci</t>
  </si>
  <si>
    <t>9/2022: o místním poplatku za odkládání komunálního odpadu z nemovité věci; 9/2022: o místním poplatku za odkládání komunálního odpadu z nemovité věci</t>
  </si>
  <si>
    <t>1064812223</t>
  </si>
  <si>
    <t>1/2021</t>
  </si>
  <si>
    <t xml:space="preserve">o stanovení kratší doby nočního klidu </t>
  </si>
  <si>
    <t>2021-07-01</t>
  </si>
  <si>
    <t>noční klid</t>
  </si>
  <si>
    <t>zákon č. 251/2016 Sb., o některých přestupcích - § 5 odst. 6</t>
  </si>
  <si>
    <t>1063604024</t>
  </si>
  <si>
    <t>2/2020</t>
  </si>
  <si>
    <t xml:space="preserve">o stanovení koeficientu pro výpočet daně z nemovitých věcí </t>
  </si>
  <si>
    <t>2021-01-01</t>
  </si>
  <si>
    <t>daň z nemovitých věcí - koeficient u staveb a jednotek; daň z nemovitých věcí - koeficient u staveb a jednotek; daň z nemovitých věcí - koeficient u pozemků</t>
  </si>
  <si>
    <t>zákon č. 338/1992 Sb., o dani z nemovitých věcí - § 11 odst. 3 písm. a)  ; zákon č. 338/1992 Sb., o dani z nemovitých věcí - § 11 odst. 3 písm. b)  ; zákon č. 338/1992 Sb., o dani z nemovitých věcí - § 6 odst. 4 písm. b)</t>
  </si>
  <si>
    <t>1063593319</t>
  </si>
  <si>
    <t>5/2019</t>
  </si>
  <si>
    <t xml:space="preserve">o stanovení místního poplatku za užívání veřejného prostranství </t>
  </si>
  <si>
    <t>2020-01-01</t>
  </si>
  <si>
    <t>6/2023: o místním poplatku za užívání veřejného prostranství</t>
  </si>
  <si>
    <t>1062283313</t>
  </si>
  <si>
    <t>3/2019</t>
  </si>
  <si>
    <t>o zákazu kouření a používání elektronických cigaret na veřejném prostranství v městské zástavbě Sedlčany</t>
  </si>
  <si>
    <t>2019-11-02</t>
  </si>
  <si>
    <t>kouření</t>
  </si>
  <si>
    <t xml:space="preserve">zákon č. 65/2017 Sb., o ochraně zdraví před škodlivými účinky návykových látek - § 17 odst. 1 </t>
  </si>
  <si>
    <t>1062273538</t>
  </si>
  <si>
    <t>2/2019</t>
  </si>
  <si>
    <t>požární řád</t>
  </si>
  <si>
    <t>2019-07-13</t>
  </si>
  <si>
    <t>požární ochrana - požární řád</t>
  </si>
  <si>
    <t>zákon č. 133/1985 Sb., o požární ochraně - § 29 odst. 1 písm. o) bod 1</t>
  </si>
  <si>
    <t>1062266693</t>
  </si>
  <si>
    <t>3/2017</t>
  </si>
  <si>
    <t xml:space="preserve">o veřejném pořádku </t>
  </si>
  <si>
    <t>2018-01-24</t>
  </si>
  <si>
    <t>veřejný pořádek - chov a pohyb zvířat; veřejný pořádek - jiné; pohyb psů</t>
  </si>
  <si>
    <t>zákon č. 128/2000 Sb., o obcích - § 10 písm. a)  - chov a pohyb zvířat; zákon č. 128/2000 Sb., o obcích - § 10 písm. c) - jiné; zákon č. 246/1992 Sb., na ochranu zvířat proti týrání - § 24 odst. 2</t>
  </si>
  <si>
    <t>1062212793</t>
  </si>
  <si>
    <t>2/2017</t>
  </si>
  <si>
    <t>Stanovení školských obvodů</t>
  </si>
  <si>
    <t>2017-07-14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</si>
  <si>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</si>
  <si>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</si>
  <si>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3/2024: o stanovení školských obvodů</t>
  </si>
  <si>
    <t>1062195406</t>
  </si>
  <si>
    <t>7/2022</t>
  </si>
  <si>
    <t>o zrušení obecně závazné vyhlášky č. 2/2005, o pronajímání náhradních bytů</t>
  </si>
  <si>
    <t>2022-06-28</t>
  </si>
  <si>
    <t>zrušovací</t>
  </si>
  <si>
    <t>ústavní zákon č. 1/1993 Sb., Ústava České republiky - čl. 104 odst. 3 - zrušovací OZV</t>
  </si>
  <si>
    <t>2/2005: o pronajímání náhradních bytů</t>
  </si>
  <si>
    <t>1049749332</t>
  </si>
  <si>
    <t>6/2022</t>
  </si>
  <si>
    <t xml:space="preserve">kterou se zrušuje obecně závazná vyhláška č. 2/2013,o osvobození od daně z  nemovitostí </t>
  </si>
  <si>
    <t>2/2013: o osvobození od daně z nemovitostí</t>
  </si>
  <si>
    <t>1049714066</t>
  </si>
  <si>
    <t>5/2022</t>
  </si>
  <si>
    <t>o zřízení Městské policie Sedlčany</t>
  </si>
  <si>
    <t>2022-06-25</t>
  </si>
  <si>
    <t>obecní policie</t>
  </si>
  <si>
    <t xml:space="preserve">zákon č. 553/1991 Sb., o obecní policii - § 1 odst. 1 </t>
  </si>
  <si>
    <t>6/1992: o zřízení městské policie</t>
  </si>
  <si>
    <t>1049052598</t>
  </si>
  <si>
    <t>4/2022</t>
  </si>
  <si>
    <t>o zákazu konzumace alkoholických nápojů na veřejných prostranstvích</t>
  </si>
  <si>
    <t>1/2010: o zákazu konzumace alkoholických nápojů na veřejných prostranství</t>
  </si>
  <si>
    <t>1/2024: OZV o zákazu konzumace alkoholických nápojů na veřejně přístupném místě</t>
  </si>
  <si>
    <t>1049046479</t>
  </si>
  <si>
    <t>3/2022</t>
  </si>
  <si>
    <t>o užívání plakátovacích ploch v majetku města</t>
  </si>
  <si>
    <t>veřejný pořádek - plakátování</t>
  </si>
  <si>
    <t>zákon č. 128/2000 Sb., o obcích - § 10 písm. c) - plakátování</t>
  </si>
  <si>
    <t xml:space="preserve">4/2005: o užívání plakátovacích ploch v majetku města </t>
  </si>
  <si>
    <t>1049040227</t>
  </si>
  <si>
    <t>2/2022</t>
  </si>
  <si>
    <t>o regulaci provozování hazardních her</t>
  </si>
  <si>
    <t>hazardní hry</t>
  </si>
  <si>
    <t xml:space="preserve">zákon č. 186/2016 Sb., o hazardních hrách - § 12 </t>
  </si>
  <si>
    <t>2/2012: o zákazu provozování některých sázkových her, loterií a jiných podobných her</t>
  </si>
  <si>
    <t>1049030643</t>
  </si>
  <si>
    <t>1/2022</t>
  </si>
  <si>
    <t>kterou se stanoví systém komunitního kompostování a způsob využití zeleného kompostu k údržbě a obnově veřejné zeleně na území města</t>
  </si>
  <si>
    <t>veřejný pořádek - údržba a ochrana veřejné zeleně</t>
  </si>
  <si>
    <t>zákon č. 128/2000 Sb., o obcích - § 10 písm. c) - údržba a ochrana veřejné zeleně</t>
  </si>
  <si>
    <t>1/2007: o systému komunitního kompostovaní a zpusobu vyuzití zeleného kompostu k udržbě a obnově veřejné zeleně na uzemí města</t>
  </si>
  <si>
    <t>1049004842</t>
  </si>
  <si>
    <t>2/2021</t>
  </si>
  <si>
    <t>2021-10-01</t>
  </si>
  <si>
    <t>1030756873</t>
  </si>
  <si>
    <t>2/2013</t>
  </si>
  <si>
    <t>o osvobození od daně z nemovitostí</t>
  </si>
  <si>
    <t>2013-10-01</t>
  </si>
  <si>
    <t>daň z nemovitých věcí - osvobození v případě mimořádné události</t>
  </si>
  <si>
    <t>zákon č. 338/1992 Sb., o dani z nemovitých věcí - § 17a odst. 1</t>
  </si>
  <si>
    <t xml:space="preserve">6/2022: kterou se zrušuje obecně závazná vyhláška č. 2/2013,o osvobození od daně z  nemovitostí </t>
  </si>
  <si>
    <t>986742591</t>
  </si>
  <si>
    <t>4/2012</t>
  </si>
  <si>
    <t>986741129</t>
  </si>
  <si>
    <t>2/2012</t>
  </si>
  <si>
    <t>o zákazu provozování některých sázkových her, loterií a jiných podobných her</t>
  </si>
  <si>
    <t>2012-03-15</t>
  </si>
  <si>
    <t>2/2022: o regulaci provozování hazardních her</t>
  </si>
  <si>
    <t>986734269</t>
  </si>
  <si>
    <t>1/2010</t>
  </si>
  <si>
    <t>o zákazu konzumace alkoholických nápojů na veřejných prostranství</t>
  </si>
  <si>
    <t>2010-04-01</t>
  </si>
  <si>
    <t>alkohol - zákaz konzumace</t>
  </si>
  <si>
    <t>zákon č. 65/2017 Sb., o ochraně zdraví před škodlivými účinky návykových látek - § 17 odst. 2 písm. a)</t>
  </si>
  <si>
    <t>4/2022: o zákazu konzumace alkoholických nápojů na veřejných prostranstvích; 4/2022: o zákazu konzumace alkoholických nápojů na veřejných prostranstvích; 4/2022: o zákazu konzumace alkoholických nápojů na veřejných prostranstvích</t>
  </si>
  <si>
    <t>986732633</t>
  </si>
  <si>
    <t>4/2021</t>
  </si>
  <si>
    <t>5/2023: o místním poplatku ze psů</t>
  </si>
  <si>
    <t>986722896</t>
  </si>
  <si>
    <t>1/2007</t>
  </si>
  <si>
    <t>o systému komunitního kompostovaní a zpusobu vyuzití zeleného kompostu k udržbě a obnově veřejné zeleně na uzemí města</t>
  </si>
  <si>
    <t>2007-10-10</t>
  </si>
  <si>
    <t>1/2022: kterou se stanoví systém komunitního kompostování a způsob využití zeleného kompostu k údržbě a obnově veřejné zeleně na území města</t>
  </si>
  <si>
    <t>986718446</t>
  </si>
  <si>
    <t>4/2005</t>
  </si>
  <si>
    <t xml:space="preserve">o užívání plakátovacích ploch v majetku města </t>
  </si>
  <si>
    <t>2005-07-28</t>
  </si>
  <si>
    <t>3/2022: o užívání plakátovacích ploch v majetku města; 3/2022: o užívání plakátovacích ploch v majetku města; 3/2022: o užívání plakátovacích ploch v majetku města</t>
  </si>
  <si>
    <t>986717089</t>
  </si>
  <si>
    <t>2/2005</t>
  </si>
  <si>
    <t>o pronajímání náhradních bytů</t>
  </si>
  <si>
    <t>jiná</t>
  </si>
  <si>
    <t xml:space="preserve">ústavní zákon č. 1/1993 Sb., Ústava České republiky - čl. 104 odst. 3 </t>
  </si>
  <si>
    <t>7/2022: o zrušení obecně závazné vyhlášky č. 2/2005, o pronajímání náhradních bytů</t>
  </si>
  <si>
    <t>986711066</t>
  </si>
  <si>
    <t>6/1992</t>
  </si>
  <si>
    <t>o zřízení městské policie</t>
  </si>
  <si>
    <t>1992-09-01</t>
  </si>
  <si>
    <t>5/2022: o zřízení Městské policie Sedlčany</t>
  </si>
  <si>
    <t>986710648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</si>
</sst>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45964</v>
      </c>
      <c r="I2" s="1">
        <v>45985.66025256475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HYPERLINK("https://sbirkapp.gov.cz/detail/SPPT6IIRYW6HYPLM", "https://sbirkapp.gov.cz/detail/SPPT6IIRYW6HYPLM")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45917</v>
      </c>
      <c r="I3" s="1">
        <v>45931.48263482921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HYPERLINK("https://sbirkapp.gov.cz/detail/SPPW7CBXYNBVS6XO", "https://sbirkapp.gov.cz/detail/SPPW7CBXYNBVS6XO")</f>
        <v>0</v>
      </c>
      <c r="V3" t="s">
        <v>43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45</v>
      </c>
      <c r="H4" s="1">
        <v>45901</v>
      </c>
      <c r="I4" s="1">
        <v>45910.53017311815</v>
      </c>
      <c r="J4" t="s">
        <v>46</v>
      </c>
      <c r="K4" t="s">
        <v>31</v>
      </c>
      <c r="M4" t="s">
        <v>47</v>
      </c>
      <c r="N4" t="s">
        <v>48</v>
      </c>
      <c r="P4" t="s">
        <v>49</v>
      </c>
      <c r="S4" t="b">
        <v>1</v>
      </c>
      <c r="U4" s="2">
        <f>HYPERLINK("https://sbirkapp.gov.cz/detail/SPPSRKNVIKIEEPAY", "https://sbirkapp.gov.cz/detail/SPPSRKNVIKIEEPAY")</f>
        <v>0</v>
      </c>
      <c r="V4" t="s">
        <v>50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28</v>
      </c>
      <c r="G5" t="s">
        <v>52</v>
      </c>
      <c r="H5" s="1">
        <v>45901</v>
      </c>
      <c r="I5" s="1">
        <v>45910.50345039557</v>
      </c>
      <c r="J5" t="s">
        <v>30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HYPERLINK("https://sbirkapp.gov.cz/detail/SPPGNGNF4ADYQAKU", "https://sbirkapp.gov.cz/detail/SPPGNGNF4ADYQAKU")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37</v>
      </c>
      <c r="G6" t="s">
        <v>58</v>
      </c>
      <c r="H6" s="1">
        <v>45588</v>
      </c>
      <c r="I6" s="1">
        <v>45653.57011262293</v>
      </c>
      <c r="J6" t="s">
        <v>59</v>
      </c>
      <c r="K6" t="s">
        <v>31</v>
      </c>
      <c r="M6" t="s">
        <v>40</v>
      </c>
      <c r="N6" t="s">
        <v>41</v>
      </c>
      <c r="R6" t="s">
        <v>60</v>
      </c>
      <c r="S6" t="b">
        <v>0</v>
      </c>
      <c r="T6" s="1">
        <v>45946</v>
      </c>
      <c r="U6" s="2">
        <f>HYPERLINK("https://sbirkapp.gov.cz/detail/SPP4AHIIOGK4GKZG", "https://sbirkapp.gov.cz/detail/SPP4AHIIOGK4GKZG")</f>
        <v>0</v>
      </c>
      <c r="V6" t="s">
        <v>61</v>
      </c>
      <c r="W6">
        <v>4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37</v>
      </c>
      <c r="G7" t="s">
        <v>63</v>
      </c>
      <c r="H7" s="1">
        <v>43265</v>
      </c>
      <c r="I7" s="1">
        <v>45653.56747629961</v>
      </c>
      <c r="J7" t="s">
        <v>64</v>
      </c>
      <c r="K7" t="s">
        <v>65</v>
      </c>
      <c r="L7" s="1">
        <v>43265</v>
      </c>
      <c r="M7" t="s">
        <v>66</v>
      </c>
      <c r="N7" t="s">
        <v>67</v>
      </c>
      <c r="S7" t="b">
        <v>1</v>
      </c>
      <c r="U7" s="2">
        <f>HYPERLINK("https://sbirkapp.gov.cz/detail/SPPPZQ3HU2P3QRJ6", "https://sbirkapp.gov.cz/detail/SPPPZQ3HU2P3QRJ6")</f>
        <v>0</v>
      </c>
      <c r="V7" t="s">
        <v>68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37</v>
      </c>
      <c r="G8" t="s">
        <v>70</v>
      </c>
      <c r="H8" s="1">
        <v>42117</v>
      </c>
      <c r="I8" s="1">
        <v>45653.56325875117</v>
      </c>
      <c r="J8" t="s">
        <v>71</v>
      </c>
      <c r="K8" t="s">
        <v>65</v>
      </c>
      <c r="L8" s="1">
        <v>42117</v>
      </c>
      <c r="M8" t="s">
        <v>72</v>
      </c>
      <c r="N8" t="s">
        <v>73</v>
      </c>
      <c r="S8" t="b">
        <v>1</v>
      </c>
      <c r="U8" s="2">
        <f>HYPERLINK("https://sbirkapp.gov.cz/detail/SPPL5Z2KLHJIZJ7W", "https://sbirkapp.gov.cz/detail/SPPL5Z2KLHJIZJ7W")</f>
        <v>0</v>
      </c>
      <c r="V8" t="s">
        <v>74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37</v>
      </c>
      <c r="G9" t="s">
        <v>76</v>
      </c>
      <c r="H9" s="1">
        <v>38331</v>
      </c>
      <c r="I9" s="1">
        <v>45653.56063171469</v>
      </c>
      <c r="J9" t="s">
        <v>77</v>
      </c>
      <c r="K9" t="s">
        <v>65</v>
      </c>
      <c r="L9" s="1">
        <v>38331</v>
      </c>
      <c r="M9" t="s">
        <v>78</v>
      </c>
      <c r="N9" t="s">
        <v>79</v>
      </c>
      <c r="S9" t="s">
        <v>80</v>
      </c>
      <c r="T9" t="s">
        <v>81</v>
      </c>
      <c r="U9" s="2">
        <f>HYPERLINK("https://sbirkapp.gov.cz/detail/SPPSCJ5RTL3MWUPQ", "https://sbirkapp.gov.cz/detail/SPPSCJ5RTL3MWUPQ")</f>
        <v>0</v>
      </c>
      <c r="V9" t="s">
        <v>82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83</v>
      </c>
      <c r="F10" t="s">
        <v>28</v>
      </c>
      <c r="G10" t="s">
        <v>29</v>
      </c>
      <c r="H10" s="1">
        <v>45572</v>
      </c>
      <c r="I10" s="1">
        <v>45576.40031761515</v>
      </c>
      <c r="J10" t="s">
        <v>84</v>
      </c>
      <c r="K10" t="s">
        <v>31</v>
      </c>
      <c r="M10" t="s">
        <v>32</v>
      </c>
      <c r="N10" t="s">
        <v>33</v>
      </c>
      <c r="P10" t="s">
        <v>85</v>
      </c>
      <c r="R10" t="s">
        <v>86</v>
      </c>
      <c r="S10" t="b">
        <v>0</v>
      </c>
      <c r="T10" s="1">
        <v>46023</v>
      </c>
      <c r="U10" s="2">
        <f>HYPERLINK("https://sbirkapp.gov.cz/detail/SPPKCTNHIYL7RVP6", "https://sbirkapp.gov.cz/detail/SPPKCTNHIYL7RVP6")</f>
        <v>0</v>
      </c>
      <c r="V10" t="s">
        <v>87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89</v>
      </c>
      <c r="G11" t="s">
        <v>81</v>
      </c>
      <c r="H11" t="s">
        <v>81</v>
      </c>
      <c r="I11" t="s">
        <v>81</v>
      </c>
      <c r="J11" t="s">
        <v>81</v>
      </c>
      <c r="K11" t="s">
        <v>81</v>
      </c>
      <c r="L11" t="s">
        <v>81</v>
      </c>
      <c r="M11" t="s">
        <v>81</v>
      </c>
      <c r="N11" t="s">
        <v>81</v>
      </c>
      <c r="O11" t="s">
        <v>81</v>
      </c>
      <c r="P11" t="s">
        <v>81</v>
      </c>
      <c r="Q11" t="s">
        <v>81</v>
      </c>
      <c r="R11" t="s">
        <v>81</v>
      </c>
      <c r="S11" t="s">
        <v>81</v>
      </c>
      <c r="T11" t="s">
        <v>81</v>
      </c>
      <c r="U11" t="s">
        <v>81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45544</v>
      </c>
      <c r="I12" s="1">
        <v>45547.57939351784</v>
      </c>
      <c r="J12" t="s">
        <v>93</v>
      </c>
      <c r="K12" t="s">
        <v>31</v>
      </c>
      <c r="M12" t="s">
        <v>94</v>
      </c>
      <c r="N12" t="s">
        <v>95</v>
      </c>
      <c r="P12" t="s">
        <v>96</v>
      </c>
      <c r="S12" t="b">
        <v>1</v>
      </c>
      <c r="U12" s="2">
        <f>HYPERLINK("https://sbirkapp.gov.cz/detail/SPPTQUEUAKLHSULK", "https://sbirkapp.gov.cz/detail/SPPTQUEUAKLHSULK")</f>
        <v>0</v>
      </c>
      <c r="V12" t="s">
        <v>97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45544</v>
      </c>
      <c r="I13" s="1">
        <v>45547.55881564211</v>
      </c>
      <c r="J13" t="s">
        <v>84</v>
      </c>
      <c r="K13" t="s">
        <v>31</v>
      </c>
      <c r="M13" t="s">
        <v>53</v>
      </c>
      <c r="N13" t="s">
        <v>54</v>
      </c>
      <c r="P13" t="s">
        <v>100</v>
      </c>
      <c r="R13" t="s">
        <v>101</v>
      </c>
      <c r="S13" t="b">
        <v>0</v>
      </c>
      <c r="T13" s="1">
        <v>46023</v>
      </c>
      <c r="U13" s="2">
        <f>HYPERLINK("https://sbirkapp.gov.cz/detail/SPPMO5Q2H3TGWQR6", "https://sbirkapp.gov.cz/detail/SPPMO5Q2H3TGWQR6")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45362</v>
      </c>
      <c r="I14" s="1">
        <v>45363.48732559747</v>
      </c>
      <c r="J14" t="s">
        <v>105</v>
      </c>
      <c r="K14" t="s">
        <v>31</v>
      </c>
      <c r="M14" t="s">
        <v>106</v>
      </c>
      <c r="N14" t="s">
        <v>107</v>
      </c>
      <c r="P14" t="s">
        <v>108</v>
      </c>
      <c r="S14" t="b">
        <v>1</v>
      </c>
      <c r="U14" s="2">
        <f>HYPERLINK("https://sbirkapp.gov.cz/detail/SPPSRWZTLTZPZIM2", "https://sbirkapp.gov.cz/detail/SPPSRWZTLTZPZIM2")</f>
        <v>0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29</v>
      </c>
      <c r="H15" s="1">
        <v>45236</v>
      </c>
      <c r="I15" s="1">
        <v>45273.59543094485</v>
      </c>
      <c r="J15" t="s">
        <v>111</v>
      </c>
      <c r="K15" t="s">
        <v>31</v>
      </c>
      <c r="M15" t="s">
        <v>32</v>
      </c>
      <c r="N15" t="s">
        <v>33</v>
      </c>
      <c r="P15" t="s">
        <v>112</v>
      </c>
      <c r="R15" t="s">
        <v>34</v>
      </c>
      <c r="S15" t="b">
        <v>0</v>
      </c>
      <c r="T15" s="1">
        <v>45658</v>
      </c>
      <c r="U15" s="2">
        <f>HYPERLINK("https://sbirkapp.gov.cz/detail/SPPVIZZQHH3KICJU", "https://sbirkapp.gov.cz/detail/SPPVIZZQHH3KICJU")</f>
        <v>0</v>
      </c>
      <c r="V15" t="s">
        <v>113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114</v>
      </c>
      <c r="F16" t="s">
        <v>28</v>
      </c>
      <c r="G16" t="s">
        <v>115</v>
      </c>
      <c r="H16" s="1">
        <v>45271</v>
      </c>
      <c r="I16" s="1">
        <v>45272.35232035</v>
      </c>
      <c r="J16" t="s">
        <v>111</v>
      </c>
      <c r="K16" t="s">
        <v>31</v>
      </c>
      <c r="M16" t="s">
        <v>116</v>
      </c>
      <c r="N16" t="s">
        <v>117</v>
      </c>
      <c r="P16" t="s">
        <v>118</v>
      </c>
      <c r="S16" t="b">
        <v>1</v>
      </c>
      <c r="U16" s="2">
        <f>HYPERLINK("https://sbirkapp.gov.cz/detail/SPPBV6LOD6GRZFOC", "https://sbirkapp.gov.cz/detail/SPPBV6LOD6GRZFOC")</f>
        <v>0</v>
      </c>
      <c r="V16" t="s">
        <v>119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28</v>
      </c>
      <c r="G17" t="s">
        <v>121</v>
      </c>
      <c r="H17" s="1">
        <v>45271</v>
      </c>
      <c r="I17" s="1">
        <v>45272.34797694496</v>
      </c>
      <c r="J17" t="s">
        <v>111</v>
      </c>
      <c r="K17" t="s">
        <v>31</v>
      </c>
      <c r="M17" t="s">
        <v>122</v>
      </c>
      <c r="N17" t="s">
        <v>123</v>
      </c>
      <c r="P17" t="s">
        <v>124</v>
      </c>
      <c r="S17" t="b">
        <v>1</v>
      </c>
      <c r="U17" s="2">
        <f>HYPERLINK("https://sbirkapp.gov.cz/detail/SPPSJZTVCUG332WY", "https://sbirkapp.gov.cz/detail/SPPSJZTVCUG332WY")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28</v>
      </c>
      <c r="G18" t="s">
        <v>127</v>
      </c>
      <c r="H18" s="1">
        <v>45180</v>
      </c>
      <c r="I18" s="1">
        <v>45180.80593239688</v>
      </c>
      <c r="J18" t="s">
        <v>128</v>
      </c>
      <c r="K18" t="s">
        <v>31</v>
      </c>
      <c r="M18" t="s">
        <v>47</v>
      </c>
      <c r="N18" t="s">
        <v>48</v>
      </c>
      <c r="P18" t="s">
        <v>129</v>
      </c>
      <c r="R18" t="s">
        <v>130</v>
      </c>
      <c r="S18" t="b">
        <v>0</v>
      </c>
      <c r="T18" s="1">
        <v>45925</v>
      </c>
      <c r="U18" s="2">
        <f>HYPERLINK("https://sbirkapp.gov.cz/detail/SPPAL2GAGA4HJTOU", "https://sbirkapp.gov.cz/detail/SPPAL2GAGA4HJTOU")</f>
        <v>0</v>
      </c>
      <c r="V18" t="s">
        <v>131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132</v>
      </c>
      <c r="F19" t="s">
        <v>28</v>
      </c>
      <c r="G19" t="s">
        <v>133</v>
      </c>
      <c r="H19" s="1">
        <v>45180</v>
      </c>
      <c r="I19" s="1">
        <v>45180.80068929833</v>
      </c>
      <c r="J19" t="s">
        <v>128</v>
      </c>
      <c r="K19" t="s">
        <v>31</v>
      </c>
      <c r="M19" t="s">
        <v>134</v>
      </c>
      <c r="N19" t="s">
        <v>135</v>
      </c>
      <c r="R19" t="s">
        <v>136</v>
      </c>
      <c r="S19" t="b">
        <v>0</v>
      </c>
      <c r="T19" s="1">
        <v>45658</v>
      </c>
      <c r="U19" s="2">
        <f>HYPERLINK("https://sbirkapp.gov.cz/detail/SPPR37KVJIV3U27U", "https://sbirkapp.gov.cz/detail/SPPR37KVJIV3U27U")</f>
        <v>0</v>
      </c>
      <c r="V19" t="s">
        <v>137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138</v>
      </c>
      <c r="F20" t="s">
        <v>37</v>
      </c>
      <c r="G20" t="s">
        <v>139</v>
      </c>
      <c r="H20" s="1">
        <v>45161</v>
      </c>
      <c r="I20" s="1">
        <v>45177.39619757553</v>
      </c>
      <c r="J20" t="s">
        <v>140</v>
      </c>
      <c r="K20" t="s">
        <v>31</v>
      </c>
      <c r="M20" t="s">
        <v>40</v>
      </c>
      <c r="N20" t="s">
        <v>41</v>
      </c>
      <c r="R20" t="s">
        <v>141</v>
      </c>
      <c r="S20" t="b">
        <v>0</v>
      </c>
      <c r="T20" s="1">
        <v>45946</v>
      </c>
      <c r="U20" s="2">
        <f>HYPERLINK("https://sbirkapp.gov.cz/detail/SPPK6GTMKPSG3Q5A", "https://sbirkapp.gov.cz/detail/SPPK6GTMKPSG3Q5A")</f>
        <v>0</v>
      </c>
      <c r="V20" t="s">
        <v>142</v>
      </c>
      <c r="W20">
        <v>3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143</v>
      </c>
      <c r="F21" t="s">
        <v>28</v>
      </c>
      <c r="G21" t="s">
        <v>144</v>
      </c>
      <c r="H21" s="1">
        <v>45089</v>
      </c>
      <c r="I21" s="1">
        <v>45119.40108474898</v>
      </c>
      <c r="J21" t="s">
        <v>145</v>
      </c>
      <c r="K21" t="s">
        <v>31</v>
      </c>
      <c r="M21" t="s">
        <v>47</v>
      </c>
      <c r="N21" t="s">
        <v>48</v>
      </c>
      <c r="P21" t="s">
        <v>146</v>
      </c>
      <c r="R21" t="s">
        <v>49</v>
      </c>
      <c r="S21" t="b">
        <v>0</v>
      </c>
      <c r="T21" s="1">
        <v>45195</v>
      </c>
      <c r="U21" s="2">
        <f>HYPERLINK("https://sbirkapp.gov.cz/detail/SPPBUFWMQSSNINRI", "https://sbirkapp.gov.cz/detail/SPPBUFWMQSSNINRI")</f>
        <v>0</v>
      </c>
      <c r="V21" t="s">
        <v>147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148</v>
      </c>
      <c r="F22" t="s">
        <v>28</v>
      </c>
      <c r="G22" t="s">
        <v>29</v>
      </c>
      <c r="H22" s="1">
        <v>44914</v>
      </c>
      <c r="I22" s="1">
        <v>44914.84191345655</v>
      </c>
      <c r="J22" t="s">
        <v>149</v>
      </c>
      <c r="K22" t="s">
        <v>31</v>
      </c>
      <c r="M22" t="s">
        <v>32</v>
      </c>
      <c r="N22" t="s">
        <v>33</v>
      </c>
      <c r="P22" t="s">
        <v>150</v>
      </c>
      <c r="R22" t="s">
        <v>85</v>
      </c>
      <c r="S22" t="b">
        <v>0</v>
      </c>
      <c r="T22" s="1">
        <v>45292</v>
      </c>
      <c r="U22" s="2">
        <f>HYPERLINK("https://sbirkapp.gov.cz/detail/SPPR32ITQV54RBC4", "https://sbirkapp.gov.cz/detail/SPPR32ITQV54RBC4")</f>
        <v>0</v>
      </c>
      <c r="V22" t="s">
        <v>151</v>
      </c>
      <c r="W22">
        <v>5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152</v>
      </c>
      <c r="F23" t="s">
        <v>37</v>
      </c>
      <c r="G23" t="s">
        <v>153</v>
      </c>
      <c r="H23" s="1">
        <v>44735</v>
      </c>
      <c r="I23" s="1">
        <v>44768.57512814606</v>
      </c>
      <c r="J23" t="s">
        <v>154</v>
      </c>
      <c r="K23" t="s">
        <v>31</v>
      </c>
      <c r="M23" t="s">
        <v>155</v>
      </c>
      <c r="N23" t="s">
        <v>156</v>
      </c>
      <c r="S23" t="b">
        <v>1</v>
      </c>
      <c r="U23" s="2">
        <f>HYPERLINK("https://sbirkapp.gov.cz/detail/SPPVTVLSTSNWTIES", "https://sbirkapp.gov.cz/detail/SPPVTVLSTSNWTIES")</f>
        <v>0</v>
      </c>
      <c r="V23" t="s">
        <v>157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158</v>
      </c>
      <c r="F24" t="s">
        <v>28</v>
      </c>
      <c r="G24" t="s">
        <v>159</v>
      </c>
      <c r="H24" s="1">
        <v>44480</v>
      </c>
      <c r="I24" s="1">
        <v>44767.67918667584</v>
      </c>
      <c r="J24" t="s">
        <v>160</v>
      </c>
      <c r="K24" t="s">
        <v>65</v>
      </c>
      <c r="L24" s="1">
        <v>44480</v>
      </c>
      <c r="M24" t="s">
        <v>32</v>
      </c>
      <c r="N24" t="s">
        <v>33</v>
      </c>
      <c r="Q24" t="s">
        <v>161</v>
      </c>
      <c r="R24" t="s">
        <v>162</v>
      </c>
      <c r="S24" t="b">
        <v>0</v>
      </c>
      <c r="T24" s="1">
        <v>44927</v>
      </c>
      <c r="U24" s="2">
        <f>HYPERLINK("https://sbirkapp.gov.cz/detail/SPPIM7KY6EAES3JC", "https://sbirkapp.gov.cz/detail/SPPIM7KY6EAES3JC")</f>
        <v>0</v>
      </c>
      <c r="V24" t="s">
        <v>163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164</v>
      </c>
      <c r="F25" t="s">
        <v>28</v>
      </c>
      <c r="G25" t="s">
        <v>165</v>
      </c>
      <c r="H25" s="1">
        <v>44357</v>
      </c>
      <c r="I25" s="1">
        <v>44763.4606834378</v>
      </c>
      <c r="J25" t="s">
        <v>166</v>
      </c>
      <c r="K25" t="s">
        <v>65</v>
      </c>
      <c r="L25" s="1">
        <v>44357</v>
      </c>
      <c r="M25" t="s">
        <v>167</v>
      </c>
      <c r="N25" t="s">
        <v>168</v>
      </c>
      <c r="S25" t="b">
        <v>1</v>
      </c>
      <c r="U25" s="2">
        <f>HYPERLINK("https://sbirkapp.gov.cz/detail/SPP5VCTAK4YZAUUE", "https://sbirkapp.gov.cz/detail/SPP5VCTAK4YZAUUE")</f>
        <v>0</v>
      </c>
      <c r="V25" t="s">
        <v>169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170</v>
      </c>
      <c r="F26" t="s">
        <v>28</v>
      </c>
      <c r="G26" t="s">
        <v>171</v>
      </c>
      <c r="H26" s="1">
        <v>44083</v>
      </c>
      <c r="I26" s="1">
        <v>44763.45056876881</v>
      </c>
      <c r="J26" t="s">
        <v>172</v>
      </c>
      <c r="K26" t="s">
        <v>65</v>
      </c>
      <c r="L26" s="1">
        <v>44083</v>
      </c>
      <c r="M26" t="s">
        <v>173</v>
      </c>
      <c r="N26" t="s">
        <v>174</v>
      </c>
      <c r="R26" t="s">
        <v>55</v>
      </c>
      <c r="S26" t="b">
        <v>0</v>
      </c>
      <c r="T26" s="1">
        <v>45658</v>
      </c>
      <c r="U26" s="2">
        <f>HYPERLINK("https://sbirkapp.gov.cz/detail/SPPNMWEPLUP3SRP2", "https://sbirkapp.gov.cz/detail/SPPNMWEPLUP3SRP2")</f>
        <v>0</v>
      </c>
      <c r="V26" t="s">
        <v>175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176</v>
      </c>
      <c r="F27" t="s">
        <v>28</v>
      </c>
      <c r="G27" t="s">
        <v>177</v>
      </c>
      <c r="H27" s="1">
        <v>43816</v>
      </c>
      <c r="I27" s="1">
        <v>44760.70747698404</v>
      </c>
      <c r="J27" t="s">
        <v>178</v>
      </c>
      <c r="K27" t="s">
        <v>65</v>
      </c>
      <c r="L27" s="1">
        <v>43816</v>
      </c>
      <c r="M27" t="s">
        <v>116</v>
      </c>
      <c r="N27" t="s">
        <v>117</v>
      </c>
      <c r="R27" t="s">
        <v>179</v>
      </c>
      <c r="S27" t="b">
        <v>0</v>
      </c>
      <c r="T27" s="1">
        <v>45292</v>
      </c>
      <c r="U27" s="2">
        <f>HYPERLINK("https://sbirkapp.gov.cz/detail/SPP2XGW6GJCJCFI6", "https://sbirkapp.gov.cz/detail/SPP2XGW6GJCJCFI6")</f>
        <v>0</v>
      </c>
      <c r="V27" t="s">
        <v>180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181</v>
      </c>
      <c r="F28" t="s">
        <v>28</v>
      </c>
      <c r="G28" t="s">
        <v>182</v>
      </c>
      <c r="H28" s="1">
        <v>43756</v>
      </c>
      <c r="I28" s="1">
        <v>44760.69895467666</v>
      </c>
      <c r="J28" t="s">
        <v>183</v>
      </c>
      <c r="K28" t="s">
        <v>65</v>
      </c>
      <c r="L28" s="1">
        <v>43756</v>
      </c>
      <c r="M28" t="s">
        <v>184</v>
      </c>
      <c r="N28" t="s">
        <v>185</v>
      </c>
      <c r="S28" t="b">
        <v>1</v>
      </c>
      <c r="U28" s="2">
        <f>HYPERLINK("https://sbirkapp.gov.cz/detail/SPPRDAKMFYC57EMU", "https://sbirkapp.gov.cz/detail/SPPRDAKMFYC57EMU")</f>
        <v>0</v>
      </c>
      <c r="V28" t="s">
        <v>186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187</v>
      </c>
      <c r="F29" t="s">
        <v>28</v>
      </c>
      <c r="G29" t="s">
        <v>188</v>
      </c>
      <c r="H29" s="1">
        <v>43644</v>
      </c>
      <c r="I29" s="1">
        <v>44760.69183230146</v>
      </c>
      <c r="J29" t="s">
        <v>189</v>
      </c>
      <c r="K29" t="s">
        <v>65</v>
      </c>
      <c r="L29" s="1">
        <v>43644</v>
      </c>
      <c r="M29" t="s">
        <v>190</v>
      </c>
      <c r="N29" t="s">
        <v>191</v>
      </c>
      <c r="S29" t="b">
        <v>1</v>
      </c>
      <c r="U29" s="2">
        <f>HYPERLINK("https://sbirkapp.gov.cz/detail/SPPMJHR5C2LQJNU6", "https://sbirkapp.gov.cz/detail/SPPMJHR5C2LQJNU6")</f>
        <v>0</v>
      </c>
      <c r="V29" t="s">
        <v>192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193</v>
      </c>
      <c r="F30" t="s">
        <v>28</v>
      </c>
      <c r="G30" t="s">
        <v>194</v>
      </c>
      <c r="H30" s="1">
        <v>43109</v>
      </c>
      <c r="I30" s="1">
        <v>44760.62938537022</v>
      </c>
      <c r="J30" t="s">
        <v>195</v>
      </c>
      <c r="K30" t="s">
        <v>65</v>
      </c>
      <c r="L30" s="1">
        <v>43109</v>
      </c>
      <c r="M30" t="s">
        <v>196</v>
      </c>
      <c r="N30" t="s">
        <v>197</v>
      </c>
      <c r="S30" t="b">
        <v>1</v>
      </c>
      <c r="U30" s="2">
        <f>HYPERLINK("https://sbirkapp.gov.cz/detail/SPPFIH6HTGEHA6Y4", "https://sbirkapp.gov.cz/detail/SPPFIH6HTGEHA6Y4")</f>
        <v>0</v>
      </c>
      <c r="V30" t="s">
        <v>198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199</v>
      </c>
      <c r="F31" t="s">
        <v>28</v>
      </c>
      <c r="G31" t="s">
        <v>200</v>
      </c>
      <c r="H31" s="1">
        <v>42915</v>
      </c>
      <c r="I31" s="1">
        <v>44760.61036587892</v>
      </c>
      <c r="J31" t="s">
        <v>201</v>
      </c>
      <c r="K31" t="s">
        <v>65</v>
      </c>
      <c r="L31" s="1">
        <v>42915</v>
      </c>
      <c r="M31" t="s">
        <v>202</v>
      </c>
      <c r="N31" t="s">
        <v>203</v>
      </c>
      <c r="R31" t="s">
        <v>204</v>
      </c>
      <c r="S31" t="b">
        <v>0</v>
      </c>
      <c r="T31" s="1">
        <v>45562</v>
      </c>
      <c r="U31" s="2">
        <f>HYPERLINK("https://sbirkapp.gov.cz/detail/SPPRVG35M2ILKODO", "https://sbirkapp.gov.cz/detail/SPPRVG35M2ILKODO")</f>
        <v>0</v>
      </c>
      <c r="V31" t="s">
        <v>205</v>
      </c>
      <c r="W31">
        <v>2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206</v>
      </c>
      <c r="F32" t="s">
        <v>28</v>
      </c>
      <c r="G32" t="s">
        <v>207</v>
      </c>
      <c r="H32" s="1">
        <v>44718</v>
      </c>
      <c r="I32" s="1">
        <v>44725.66363008265</v>
      </c>
      <c r="J32" t="s">
        <v>208</v>
      </c>
      <c r="K32" t="s">
        <v>31</v>
      </c>
      <c r="M32" t="s">
        <v>209</v>
      </c>
      <c r="N32" t="s">
        <v>210</v>
      </c>
      <c r="P32" t="s">
        <v>211</v>
      </c>
      <c r="S32" t="b">
        <v>1</v>
      </c>
      <c r="U32" s="2">
        <f>HYPERLINK("https://sbirkapp.gov.cz/detail/SPPKUEJZXIJZTYSO", "https://sbirkapp.gov.cz/detail/SPPKUEJZXIJZTYSO")</f>
        <v>0</v>
      </c>
      <c r="V32" t="s">
        <v>212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213</v>
      </c>
      <c r="F33" t="s">
        <v>28</v>
      </c>
      <c r="G33" t="s">
        <v>214</v>
      </c>
      <c r="H33" s="1">
        <v>44718</v>
      </c>
      <c r="I33" s="1">
        <v>44725.62903782162</v>
      </c>
      <c r="J33" t="s">
        <v>208</v>
      </c>
      <c r="K33" t="s">
        <v>31</v>
      </c>
      <c r="M33" t="s">
        <v>209</v>
      </c>
      <c r="N33" t="s">
        <v>210</v>
      </c>
      <c r="P33" t="s">
        <v>215</v>
      </c>
      <c r="R33" t="s">
        <v>85</v>
      </c>
      <c r="S33" t="b">
        <v>1</v>
      </c>
      <c r="U33" s="2">
        <f>HYPERLINK("https://sbirkapp.gov.cz/detail/SPPYXJPPPYGQXPQA", "https://sbirkapp.gov.cz/detail/SPPYXJPPPYGQXPQA")</f>
        <v>0</v>
      </c>
      <c r="V33" t="s">
        <v>216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217</v>
      </c>
      <c r="F34" t="s">
        <v>28</v>
      </c>
      <c r="G34" t="s">
        <v>218</v>
      </c>
      <c r="H34" s="1">
        <v>44718</v>
      </c>
      <c r="I34" s="1">
        <v>44722.60194435871</v>
      </c>
      <c r="J34" t="s">
        <v>219</v>
      </c>
      <c r="K34" t="s">
        <v>31</v>
      </c>
      <c r="M34" t="s">
        <v>220</v>
      </c>
      <c r="N34" t="s">
        <v>221</v>
      </c>
      <c r="P34" t="s">
        <v>222</v>
      </c>
      <c r="S34" t="b">
        <v>1</v>
      </c>
      <c r="U34" s="2">
        <f>HYPERLINK("https://sbirkapp.gov.cz/detail/SPPXROWDOPY64DT6", "https://sbirkapp.gov.cz/detail/SPPXROWDOPY64DT6")</f>
        <v>0</v>
      </c>
      <c r="V34" t="s">
        <v>223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224</v>
      </c>
      <c r="F35" t="s">
        <v>28</v>
      </c>
      <c r="G35" t="s">
        <v>225</v>
      </c>
      <c r="H35" s="1">
        <v>44718</v>
      </c>
      <c r="I35" s="1">
        <v>44722.59356819241</v>
      </c>
      <c r="J35" t="s">
        <v>219</v>
      </c>
      <c r="K35" t="s">
        <v>31</v>
      </c>
      <c r="M35" t="s">
        <v>106</v>
      </c>
      <c r="N35" t="s">
        <v>107</v>
      </c>
      <c r="P35" t="s">
        <v>226</v>
      </c>
      <c r="R35" t="s">
        <v>227</v>
      </c>
      <c r="S35" t="b">
        <v>0</v>
      </c>
      <c r="T35" s="1">
        <v>45378</v>
      </c>
      <c r="U35" s="2">
        <f>HYPERLINK("https://sbirkapp.gov.cz/detail/SPPNVHPT7RZSGP4O", "https://sbirkapp.gov.cz/detail/SPPNVHPT7RZSGP4O")</f>
        <v>0</v>
      </c>
      <c r="V35" t="s">
        <v>228</v>
      </c>
      <c r="W35">
        <v>3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229</v>
      </c>
      <c r="F36" t="s">
        <v>28</v>
      </c>
      <c r="G36" t="s">
        <v>230</v>
      </c>
      <c r="H36" s="1">
        <v>44718</v>
      </c>
      <c r="I36" s="1">
        <v>44722.58467779889</v>
      </c>
      <c r="J36" t="s">
        <v>219</v>
      </c>
      <c r="K36" t="s">
        <v>31</v>
      </c>
      <c r="M36" t="s">
        <v>231</v>
      </c>
      <c r="N36" t="s">
        <v>232</v>
      </c>
      <c r="P36" t="s">
        <v>233</v>
      </c>
      <c r="S36" t="b">
        <v>1</v>
      </c>
      <c r="U36" s="2">
        <f>HYPERLINK("https://sbirkapp.gov.cz/detail/SPPNUQ57ZHNMA3TA", "https://sbirkapp.gov.cz/detail/SPPNUQ57ZHNMA3TA")</f>
        <v>0</v>
      </c>
      <c r="V36" t="s">
        <v>234</v>
      </c>
      <c r="W36">
        <v>3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235</v>
      </c>
      <c r="F37" t="s">
        <v>28</v>
      </c>
      <c r="G37" t="s">
        <v>236</v>
      </c>
      <c r="H37" s="1">
        <v>44718</v>
      </c>
      <c r="I37" s="1">
        <v>44722.57160450482</v>
      </c>
      <c r="J37" t="s">
        <v>219</v>
      </c>
      <c r="K37" t="s">
        <v>31</v>
      </c>
      <c r="M37" t="s">
        <v>237</v>
      </c>
      <c r="N37" t="s">
        <v>238</v>
      </c>
      <c r="P37" t="s">
        <v>239</v>
      </c>
      <c r="S37" t="b">
        <v>1</v>
      </c>
      <c r="U37" s="2">
        <f>HYPERLINK("https://sbirkapp.gov.cz/detail/SPPJVRHEDCGO4JRW", "https://sbirkapp.gov.cz/detail/SPPJVRHEDCGO4JRW")</f>
        <v>0</v>
      </c>
      <c r="V37" t="s">
        <v>240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241</v>
      </c>
      <c r="F38" t="s">
        <v>28</v>
      </c>
      <c r="G38" t="s">
        <v>242</v>
      </c>
      <c r="H38" s="1">
        <v>44718</v>
      </c>
      <c r="I38" s="1">
        <v>44722.53972066734</v>
      </c>
      <c r="J38" t="s">
        <v>219</v>
      </c>
      <c r="K38" t="s">
        <v>31</v>
      </c>
      <c r="M38" t="s">
        <v>243</v>
      </c>
      <c r="N38" t="s">
        <v>244</v>
      </c>
      <c r="P38" t="s">
        <v>245</v>
      </c>
      <c r="S38" t="b">
        <v>1</v>
      </c>
      <c r="U38" s="2">
        <f>HYPERLINK("https://sbirkapp.gov.cz/detail/SPPEZYDZRFVVMXHK", "https://sbirkapp.gov.cz/detail/SPPEZYDZRFVVMXHK")</f>
        <v>0</v>
      </c>
      <c r="V38" t="s">
        <v>246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247</v>
      </c>
      <c r="F39" t="s">
        <v>28</v>
      </c>
      <c r="G39" t="s">
        <v>45</v>
      </c>
      <c r="H39" s="1">
        <v>44447</v>
      </c>
      <c r="I39" s="1">
        <v>44676.57318175863</v>
      </c>
      <c r="J39" t="s">
        <v>248</v>
      </c>
      <c r="K39" t="s">
        <v>65</v>
      </c>
      <c r="L39" s="1">
        <v>44447</v>
      </c>
      <c r="M39" t="s">
        <v>47</v>
      </c>
      <c r="N39" t="s">
        <v>48</v>
      </c>
      <c r="R39" t="s">
        <v>129</v>
      </c>
      <c r="S39" t="b">
        <v>0</v>
      </c>
      <c r="T39" s="1">
        <v>45134</v>
      </c>
      <c r="U39" s="2">
        <f>HYPERLINK("https://sbirkapp.gov.cz/detail/SPPXSXX5K3QJYPTC", "https://sbirkapp.gov.cz/detail/SPPXSXX5K3QJYPTC")</f>
        <v>0</v>
      </c>
      <c r="V39" t="s">
        <v>249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250</v>
      </c>
      <c r="F40" t="s">
        <v>28</v>
      </c>
      <c r="G40" t="s">
        <v>251</v>
      </c>
      <c r="H40" s="1">
        <v>41516</v>
      </c>
      <c r="I40" s="1">
        <v>44571.63181316031</v>
      </c>
      <c r="J40" t="s">
        <v>252</v>
      </c>
      <c r="K40" t="s">
        <v>65</v>
      </c>
      <c r="L40" s="1">
        <v>41516</v>
      </c>
      <c r="M40" t="s">
        <v>253</v>
      </c>
      <c r="N40" t="s">
        <v>254</v>
      </c>
      <c r="R40" t="s">
        <v>255</v>
      </c>
      <c r="S40" t="b">
        <v>0</v>
      </c>
      <c r="T40" s="1">
        <v>44740</v>
      </c>
      <c r="U40" s="2">
        <f>HYPERLINK("https://sbirkapp.gov.cz/detail/SPPQWSQQE7WTZUCY", "https://sbirkapp.gov.cz/detail/SPPQWSQQE7WTZUCY")</f>
        <v>0</v>
      </c>
      <c r="V40" t="s">
        <v>256</v>
      </c>
      <c r="W40">
        <v>2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257</v>
      </c>
      <c r="F41" t="s">
        <v>89</v>
      </c>
      <c r="G41" t="s">
        <v>81</v>
      </c>
      <c r="H41" t="s">
        <v>81</v>
      </c>
      <c r="I41" t="s">
        <v>81</v>
      </c>
      <c r="J41" t="s">
        <v>81</v>
      </c>
      <c r="K41" t="s">
        <v>81</v>
      </c>
      <c r="L41" t="s">
        <v>81</v>
      </c>
      <c r="M41" t="s">
        <v>81</v>
      </c>
      <c r="N41" t="s">
        <v>81</v>
      </c>
      <c r="O41" t="s">
        <v>81</v>
      </c>
      <c r="P41" t="s">
        <v>81</v>
      </c>
      <c r="Q41" t="s">
        <v>81</v>
      </c>
      <c r="R41" t="s">
        <v>81</v>
      </c>
      <c r="S41" t="s">
        <v>81</v>
      </c>
      <c r="T41" t="s">
        <v>81</v>
      </c>
      <c r="U41" t="s">
        <v>81</v>
      </c>
      <c r="V41" t="s">
        <v>258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259</v>
      </c>
      <c r="F42" t="s">
        <v>28</v>
      </c>
      <c r="G42" t="s">
        <v>260</v>
      </c>
      <c r="H42" s="1">
        <v>40968</v>
      </c>
      <c r="I42" s="1">
        <v>44571.62183997186</v>
      </c>
      <c r="J42" t="s">
        <v>261</v>
      </c>
      <c r="K42" t="s">
        <v>65</v>
      </c>
      <c r="L42" s="1">
        <v>40968</v>
      </c>
      <c r="M42" t="s">
        <v>237</v>
      </c>
      <c r="N42" t="s">
        <v>238</v>
      </c>
      <c r="R42" t="s">
        <v>262</v>
      </c>
      <c r="S42" t="b">
        <v>0</v>
      </c>
      <c r="T42" s="1">
        <v>44737</v>
      </c>
      <c r="U42" s="2">
        <f>HYPERLINK("https://sbirkapp.gov.cz/detail/SPPUAK5LIOMICAVE", "https://sbirkapp.gov.cz/detail/SPPUAK5LIOMICAVE")</f>
        <v>0</v>
      </c>
      <c r="V42" t="s">
        <v>263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264</v>
      </c>
      <c r="F43" t="s">
        <v>28</v>
      </c>
      <c r="G43" t="s">
        <v>265</v>
      </c>
      <c r="H43" s="1">
        <v>40246</v>
      </c>
      <c r="I43" s="1">
        <v>44571.62026189129</v>
      </c>
      <c r="J43" t="s">
        <v>266</v>
      </c>
      <c r="K43" t="s">
        <v>65</v>
      </c>
      <c r="L43" s="1">
        <v>40246</v>
      </c>
      <c r="M43" t="s">
        <v>267</v>
      </c>
      <c r="N43" t="s">
        <v>268</v>
      </c>
      <c r="R43" t="s">
        <v>269</v>
      </c>
      <c r="S43" t="b">
        <v>0</v>
      </c>
      <c r="T43" s="1">
        <v>44737</v>
      </c>
      <c r="U43" s="2">
        <f>HYPERLINK("https://sbirkapp.gov.cz/detail/SPP26624KTUNTM3Q", "https://sbirkapp.gov.cz/detail/SPP26624KTUNTM3Q")</f>
        <v>0</v>
      </c>
      <c r="V43" t="s">
        <v>270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271</v>
      </c>
      <c r="F44" t="s">
        <v>28</v>
      </c>
      <c r="G44" t="s">
        <v>121</v>
      </c>
      <c r="H44" s="1">
        <v>44544</v>
      </c>
      <c r="I44" s="1">
        <v>44571.60924010147</v>
      </c>
      <c r="J44" t="s">
        <v>160</v>
      </c>
      <c r="K44" t="s">
        <v>65</v>
      </c>
      <c r="L44" s="1">
        <v>44544</v>
      </c>
      <c r="M44" t="s">
        <v>122</v>
      </c>
      <c r="N44" t="s">
        <v>123</v>
      </c>
      <c r="R44" t="s">
        <v>272</v>
      </c>
      <c r="S44" t="b">
        <v>0</v>
      </c>
      <c r="T44" s="1">
        <v>45292</v>
      </c>
      <c r="U44" s="2">
        <f>HYPERLINK("https://sbirkapp.gov.cz/detail/SPPZJLBTJ7F7JPN2", "https://sbirkapp.gov.cz/detail/SPPZJLBTJ7F7JPN2")</f>
        <v>0</v>
      </c>
      <c r="V44" t="s">
        <v>273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274</v>
      </c>
      <c r="F45" t="s">
        <v>28</v>
      </c>
      <c r="G45" t="s">
        <v>275</v>
      </c>
      <c r="H45" s="1">
        <v>39350</v>
      </c>
      <c r="I45" s="1">
        <v>44571.60557378638</v>
      </c>
      <c r="J45" t="s">
        <v>276</v>
      </c>
      <c r="K45" t="s">
        <v>65</v>
      </c>
      <c r="L45" s="1">
        <v>39350</v>
      </c>
      <c r="M45" t="s">
        <v>243</v>
      </c>
      <c r="N45" t="s">
        <v>244</v>
      </c>
      <c r="R45" t="s">
        <v>277</v>
      </c>
      <c r="S45" t="b">
        <v>0</v>
      </c>
      <c r="T45" s="1">
        <v>44737</v>
      </c>
      <c r="U45" s="2">
        <f>HYPERLINK("https://sbirkapp.gov.cz/detail/SPPUIVNBF4ZVFB3S", "https://sbirkapp.gov.cz/detail/SPPUIVNBF4ZVFB3S")</f>
        <v>0</v>
      </c>
      <c r="V45" t="s">
        <v>278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279</v>
      </c>
      <c r="F46" t="s">
        <v>28</v>
      </c>
      <c r="G46" t="s">
        <v>280</v>
      </c>
      <c r="H46" s="1">
        <v>38546</v>
      </c>
      <c r="I46" s="1">
        <v>44571.6045190288</v>
      </c>
      <c r="J46" t="s">
        <v>281</v>
      </c>
      <c r="K46" t="s">
        <v>65</v>
      </c>
      <c r="L46" s="1">
        <v>38546</v>
      </c>
      <c r="M46" t="s">
        <v>231</v>
      </c>
      <c r="N46" t="s">
        <v>232</v>
      </c>
      <c r="R46" t="s">
        <v>282</v>
      </c>
      <c r="S46" t="b">
        <v>0</v>
      </c>
      <c r="T46" s="1">
        <v>44737</v>
      </c>
      <c r="U46" s="2">
        <f>HYPERLINK("https://sbirkapp.gov.cz/detail/SPPBSEKDOEQDS4BE", "https://sbirkapp.gov.cz/detail/SPPBSEKDOEQDS4BE")</f>
        <v>0</v>
      </c>
      <c r="V46" t="s">
        <v>283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284</v>
      </c>
      <c r="F47" t="s">
        <v>28</v>
      </c>
      <c r="G47" t="s">
        <v>285</v>
      </c>
      <c r="H47" s="1">
        <v>38546</v>
      </c>
      <c r="I47" s="1">
        <v>44571.59927587692</v>
      </c>
      <c r="J47" t="s">
        <v>281</v>
      </c>
      <c r="K47" t="s">
        <v>65</v>
      </c>
      <c r="L47" s="1">
        <v>38546</v>
      </c>
      <c r="M47" t="s">
        <v>286</v>
      </c>
      <c r="N47" t="s">
        <v>287</v>
      </c>
      <c r="R47" t="s">
        <v>288</v>
      </c>
      <c r="S47" t="b">
        <v>0</v>
      </c>
      <c r="T47" s="1">
        <v>44740</v>
      </c>
      <c r="U47" s="2">
        <f>HYPERLINK("https://sbirkapp.gov.cz/detail/SPPRB6CD23WY77C2", "https://sbirkapp.gov.cz/detail/SPPRB6CD23WY77C2")</f>
        <v>0</v>
      </c>
      <c r="V47" t="s">
        <v>289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290</v>
      </c>
      <c r="F48" t="s">
        <v>28</v>
      </c>
      <c r="G48" t="s">
        <v>291</v>
      </c>
      <c r="H48" s="1">
        <v>33787</v>
      </c>
      <c r="I48" s="1">
        <v>44571.5992657928</v>
      </c>
      <c r="J48" t="s">
        <v>292</v>
      </c>
      <c r="K48" t="s">
        <v>65</v>
      </c>
      <c r="L48" s="1">
        <v>33787</v>
      </c>
      <c r="M48" t="s">
        <v>220</v>
      </c>
      <c r="N48" t="s">
        <v>221</v>
      </c>
      <c r="R48" t="s">
        <v>293</v>
      </c>
      <c r="S48" t="b">
        <v>0</v>
      </c>
      <c r="T48" s="1">
        <v>44737</v>
      </c>
      <c r="U48" s="2">
        <f>HYPERLINK("https://sbirkapp.gov.cz/detail/SPPYYMZG2MXVBUOE", "https://sbirkapp.gov.cz/detail/SPPYYMZG2MXVBUOE")</f>
        <v>0</v>
      </c>
      <c r="V48" t="s">
        <v>294</v>
      </c>
      <c r="W4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2026-05-13T14:38:46Z</dcterms:created>
  <dcterms:modified xsi:type="dcterms:W3CDTF">2026-05-13T14:38:46Z</dcterms:modified>
</cp:coreProperties>
</file>