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<sst xmlns="http://schemas.openxmlformats.org/spreadsheetml/2006/main" count="667" uniqueCount="278">
  <si>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</si>
  <si>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</si>
  <si>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</si>
  <si>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</si>
  <si>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</si>
  <si>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</si>
  <si>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</si>
  <si>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</si>
  <si>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</si>
  <si>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</si>
  <si>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</si>
  <si>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</si>
  <si>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</si>
  <si>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</si>
  <si>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</si>
  <si>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</si>
  <si>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</si>
  <si>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</si>
  <si>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</si>
  <si>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</si>
  <si>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</si>
  <si>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</si>
  <si>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</si>
  <si>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Písek</t>
  </si>
  <si>
    <t>00249998</t>
  </si>
  <si>
    <t>p5ibfya</t>
  </si>
  <si>
    <t>Jihočeský kraj</t>
  </si>
  <si>
    <t>5/2025</t>
  </si>
  <si>
    <t>Obecně závazná vyhláška</t>
  </si>
  <si>
    <t>kterou se stanovují pravidla pro pohyb psů na veřejném prostranství ve městě Písku</t>
  </si>
  <si>
    <t>2025-12-27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</si>
  <si>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</si>
  <si>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</si>
  <si>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</si>
  <si>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2/2007: o pravidlech pro pohyb psů na veřejném prostranství</t>
  </si>
  <si>
    <t>1620410860</t>
  </si>
  <si>
    <t>4/2025</t>
  </si>
  <si>
    <t>o nočním klidu</t>
  </si>
  <si>
    <t>2025-12-25</t>
  </si>
  <si>
    <t>noční klid</t>
  </si>
  <si>
    <t>zákon č. 251/2016 Sb., o některých přestupcích - § 5 odst. 7</t>
  </si>
  <si>
    <t>8/2024: o nočním klidu</t>
  </si>
  <si>
    <t>1618875774</t>
  </si>
  <si>
    <t>3/2025</t>
  </si>
  <si>
    <t>kterou se stanoví části školských obvodů základních škol zřízených městem Písek</t>
  </si>
  <si>
    <t>školské obvody - základní školy</t>
  </si>
  <si>
    <t>zákon č. 561/2004 Sb., školský zákon - § 178 odst. 2 písm. b)</t>
  </si>
  <si>
    <t>1/2020: kterou se stanoví části školských obvodů základních škol zřízených městem Písek</t>
  </si>
  <si>
    <t>1618557808</t>
  </si>
  <si>
    <t>2/2025</t>
  </si>
  <si>
    <t>kterou se stanoví školské obvody mateřských škol zřízených městem Písek</t>
  </si>
  <si>
    <t>školské obvody - mateřské školy</t>
  </si>
  <si>
    <t>zákon č. 561/2004 Sb., školský zákon - § 179 odst. 3 a § 178 odst. 2 písm. b)</t>
  </si>
  <si>
    <t>2/2020: kterou se stanoví školské obvody mateřských škol zřízených městem Písek</t>
  </si>
  <si>
    <t>1618530415</t>
  </si>
  <si>
    <t>1/2025</t>
  </si>
  <si>
    <t>o stanovení obecního systému odpadového hospodářství</t>
  </si>
  <si>
    <t>2025-11-20</t>
  </si>
  <si>
    <t>systém odpadového hospodářství</t>
  </si>
  <si>
    <t>zákon č. 541/2020 Sb., o odpadech - § 59 odst. 4</t>
  </si>
  <si>
    <t>6/2006: o systému shromažďování, sběru, přepravy, třídění, využívání a odstraňování komunálních odpadů, autovraků a systému nakládání se stavebním odpadem; 4/2009: kterou se mění a doplňuje Obecně závazná vyhláška č. 6/2006 o systému shromažďování, sběru, přepravy, třídění, využívání a odstraňování komunálních odpadů, autovraků a systému nakládání se stavebním odpadem; 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4/2009; 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</si>
  <si>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1601607164</t>
  </si>
  <si>
    <t>8/2024</t>
  </si>
  <si>
    <t>2024-12-31</t>
  </si>
  <si>
    <t>4/2024: o nočním klidu</t>
  </si>
  <si>
    <t>4/2025: o nočním klidu</t>
  </si>
  <si>
    <t>1453305557</t>
  </si>
  <si>
    <t>7/2024</t>
  </si>
  <si>
    <t>Nařízení</t>
  </si>
  <si>
    <t>kterým se zrušuje Nařízení č. 1/2021, 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</si>
  <si>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2024-10-22</t>
  </si>
  <si>
    <t>zrušovací</t>
  </si>
  <si>
    <t>ústavní zákon č. 1/1993 Sb., Ústava České republiky - čl. 79 odst. 3 - zrušovací nařízení</t>
  </si>
  <si>
    <t>1/2021: 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</si>
  <si>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1422120813</t>
  </si>
  <si>
    <t>6/2024</t>
  </si>
  <si>
    <t>Ceník placeného stání silničních motorových vozidel na místních komunikacích města Písku</t>
  </si>
  <si>
    <t>2024-08-01</t>
  </si>
  <si>
    <t xml:space="preserve">pozemní komunikace - zpoplatnění stání a odstavení </t>
  </si>
  <si>
    <t xml:space="preserve">zákon č. 13/1997 Sb., o pozemních komunikacích - § 23 odst. 1 </t>
  </si>
  <si>
    <t>1379755826</t>
  </si>
  <si>
    <t>5/2024</t>
  </si>
  <si>
    <t>o placeném stání silničních motorových vozidel na místních komunikacích města Písku</t>
  </si>
  <si>
    <t>7/2023: o placeném stání silničních motorových vozidel na místních komunikacích města Písek</t>
  </si>
  <si>
    <t>1379712429</t>
  </si>
  <si>
    <t>6/2012</t>
  </si>
  <si>
    <t>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</si>
  <si>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2013-01-01</t>
  </si>
  <si>
    <t>Dle přechodného ustanovení</t>
  </si>
  <si>
    <t>6/2006: o systému shromažďování, sběru, přepravy, třídění, využívání a odstraňování komunálních odpadů, autovraků a systému nakládání se stavebním odpadem; 4/2009: kterou se mění a doplňuje Obecně závazná vyhláška č. 6/2006 o systému shromažďování, sběru, přepravy, třídění, využívání a odstraňování komunálních odpadů, autovraků a systému nakládání se stavebním odpadem; 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</t>
  </si>
  <si>
    <t>1/2025: o stanovení obecního systému odpadového hospodářství; 1/2025: o stanovení obecního systému odpadového hospodářství</t>
  </si>
  <si>
    <t>1362097981</t>
  </si>
  <si>
    <t>2/2011</t>
  </si>
  <si>
    <t>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</t>
  </si>
  <si>
    <t>2011-03-17</t>
  </si>
  <si>
    <t>6/2006: o systému shromažďování, sběru, přepravy, třídění, využívání a odstraňování komunálních odpadů, autovraků a systému nakládání se stavebním odpadem; 4/2009: kterou se mění a doplňuje Obecně závazná vyhláška č. 6/2006 o systému shromažďování, sběru, přepravy, třídění, využívání a odstraňování komunálních odpadů, autovraků a systému nakládání se stavebním odpadem</t>
  </si>
  <si>
    <t>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</si>
  <si>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1362058301</t>
  </si>
  <si>
    <t>4/2009</t>
  </si>
  <si>
    <t>kterou se mění a doplňuje Obecně závazná vyhláška č. 6/2006 o systému shromažďování, sběru, přepravy, třídění, využívání a odstraňování komunálních odpadů, autovraků a systému nakládání se stavebním odpadem</t>
  </si>
  <si>
    <t>2010-01-01</t>
  </si>
  <si>
    <t>6/2006: o systému shromažďování, sběru, přepravy, třídění, využívání a odstraňování komunálních odpadů, autovraků a systému nakládání se stavebním odpadem</t>
  </si>
  <si>
    <t>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4/2009; 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</si>
  <si>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1361594184</t>
  </si>
  <si>
    <t>6/2006</t>
  </si>
  <si>
    <t>o systému shromažďování, sběru, přepravy, třídění, využívání a odstraňování komunálních odpadů, autovraků a systému nakládání se stavebním odpadem</t>
  </si>
  <si>
    <t>2007-01-01</t>
  </si>
  <si>
    <t>4/2009: kterou se mění a doplňuje Obecně závazná vyhláška č. 6/2006 o systému shromažďování, sběru, přepravy, třídění, využívání a odstraňování komunálních odpadů, autovraků a systému nakládání se stavebním odpadem; 2/2011: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4/2009; 6/2012: kterou se mění a doplňuje Obecně závazná vyhláška č. 6/2006 o systému shromažďování, sběru, přepravy, třídění, využívání a odstraňování komunálních odpadů, autovraků a systému nakládání se stavebním odpadem, ve znění obecně závazné vyhlášky č. 4/2009 a obecně závazné vyhlášky č. 2/2011</t>
  </si>
  <si>
    <t>1361124969</t>
  </si>
  <si>
    <t>4/2024</t>
  </si>
  <si>
    <t>2024-05-03</t>
  </si>
  <si>
    <t>4/2012: o některých omezujících opatřeních k zabezpečení místních záležitostí veřejného pořádku; 2/2015: kterou se mění Obecně závazná vyhláška č. 4/2012, o některých omezujících opatřeních k zabezpečení místních záležitostí veřejného pořádku</t>
  </si>
  <si>
    <t>1345672630</t>
  </si>
  <si>
    <t>3/2024</t>
  </si>
  <si>
    <t>kterou se zrušuje obecně závazná vyhláška č. 6/98 ze dne 17.09.1998</t>
  </si>
  <si>
    <t>2024-01-20</t>
  </si>
  <si>
    <t>ústavní zákon č. 1/1993 Sb., Ústava České republiky - čl. 104 odst. 3 - zrušovací OZV</t>
  </si>
  <si>
    <t>1294990434</t>
  </si>
  <si>
    <t>2/2024</t>
  </si>
  <si>
    <t>kterou se zrušuje obecně závazná vyhláška č. 1/2005 ze dne 20.01.2005</t>
  </si>
  <si>
    <t>1294983486</t>
  </si>
  <si>
    <t>1/2024</t>
  </si>
  <si>
    <t>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</si>
  <si>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</si>
  <si>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</si>
  <si>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2/2021: k zabezpečení místních záležitostí veřejného pořádku na veřejných prostranstvích, kterou se reguluje používání zábavní pyrotechniky</t>
  </si>
  <si>
    <t>1294977646</t>
  </si>
  <si>
    <t>7/2023</t>
  </si>
  <si>
    <t>o placeném stání silničních motorových vozidel na místních komunikacích města Písek</t>
  </si>
  <si>
    <t>2024-01-01</t>
  </si>
  <si>
    <t>3/2019: o placeném stání silničních motorových vozidel na místních komunikacích města Písku</t>
  </si>
  <si>
    <t>5/2024: o placeném stání silničních motorových vozidel na místních komunikacích města Písku; 5/2024: o placeném stání silničních motorových vozidel na místních komunikacích města Písku</t>
  </si>
  <si>
    <t>1280771109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</si>
  <si>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</si>
  <si>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</si>
  <si>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</si>
  <si>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</si>
  <si>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1269258777</t>
  </si>
  <si>
    <t>5/2023</t>
  </si>
  <si>
    <t>o místním poplatku z pobytu</t>
  </si>
  <si>
    <t>místní poplatek z pobytu</t>
  </si>
  <si>
    <t>zákon č. 565/1990 Sb., o místních poplatcích - § 14 - z pobytu</t>
  </si>
  <si>
    <t>1269246597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</si>
  <si>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</si>
  <si>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</si>
  <si>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</si>
  <si>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</si>
  <si>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1269218044</t>
  </si>
  <si>
    <t>3/2023</t>
  </si>
  <si>
    <t>o místním poplatku ze psů</t>
  </si>
  <si>
    <t>místní poplatek ze psů</t>
  </si>
  <si>
    <t>zákon č. 565/1990 Sb., o místních poplatcích - § 14 - ze psů</t>
  </si>
  <si>
    <t>1269217982</t>
  </si>
  <si>
    <t>2/2023</t>
  </si>
  <si>
    <t>kterou se vydává Požární řád města Písek</t>
  </si>
  <si>
    <t>2023-10-11</t>
  </si>
  <si>
    <t>požární ochrana - požární řád</t>
  </si>
  <si>
    <t>zákon č. 133/1985 Sb., o požární ochraně - § 29 odst. 1 písm. o) bod 1</t>
  </si>
  <si>
    <t>1246574492</t>
  </si>
  <si>
    <t>1/2023</t>
  </si>
  <si>
    <t>o stanovení koeficientu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</si>
  <si>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</si>
  <si>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</si>
  <si>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1244133325</t>
  </si>
  <si>
    <t>2/2016</t>
  </si>
  <si>
    <t>o záměru zadat zpracování lesní hospodářské osnovy</t>
  </si>
  <si>
    <t>2016-06-08</t>
  </si>
  <si>
    <t>lesní hospodářské osnovy</t>
  </si>
  <si>
    <t>zákon č. 289/1995 Sb., lesní zákon - § 25 odst. 2</t>
  </si>
  <si>
    <t>1234075106</t>
  </si>
  <si>
    <t>2/2019</t>
  </si>
  <si>
    <t>2019-06-21</t>
  </si>
  <si>
    <t>1234075252</t>
  </si>
  <si>
    <t>2/2015</t>
  </si>
  <si>
    <t>kterou se mění Obecně závazná vyhláška č. 4/2012, o některých omezujících opatřeních k zabezpečení místních záležitostí veřejného pořádku</t>
  </si>
  <si>
    <t>2015-12-10</t>
  </si>
  <si>
    <t>veřejný pořádek - jiné; veřejný pořádek - podmínky pro pořádání veřejně přístupných akcí; veřejný pořádek - prostituce</t>
  </si>
  <si>
    <t>zákon č. 128/2000 Sb., o obcích - § 10 písm. a) - jiné; zákon č. 128/2000 Sb., o obcích - § 10 písm. b) - podmínky pro pořádání veřejně přístupných akcí; zákon č. 128/2000 Sb., o obcích - § 10 písm. a) - prostituce</t>
  </si>
  <si>
    <t>4/2012: o některých omezujících opatřeních k zabezpečení místních záležitostí veřejného pořádku</t>
  </si>
  <si>
    <t>1233293671</t>
  </si>
  <si>
    <t>1/2014</t>
  </si>
  <si>
    <t>kterou se mění Obecně závazná vyhláška č. 6/2009 k zabezpečení místních záležitostí veřejného pořádku spočívajících v omezení konzumace alkoholu na veřejném prostranství</t>
  </si>
  <si>
    <t>2014-10-07</t>
  </si>
  <si>
    <t>veřejný pořádek - konzumace alkoholu</t>
  </si>
  <si>
    <t>zákon č. 128/2000 Sb., o obcích - § 10 písm. a) - konzumace alkoholu</t>
  </si>
  <si>
    <t>6/2009: k zabezpečení místních záležitostí veřejného pořádku spočívajících v omezení konzumace alkoholu na veřejném prostranství</t>
  </si>
  <si>
    <t>1233293678</t>
  </si>
  <si>
    <t>4/2012</t>
  </si>
  <si>
    <t>o některých omezujících opatřeních k zabezpečení místních záležitostí veřejného pořádku</t>
  </si>
  <si>
    <t>2012-09-01</t>
  </si>
  <si>
    <t>2/2015: kterou se mění Obecně závazná vyhláška č. 4/2012, o některých omezujících opatřeních k zabezpečení místních záležitostí veřejného pořádku</t>
  </si>
  <si>
    <t>1233255426</t>
  </si>
  <si>
    <t>6/2009</t>
  </si>
  <si>
    <t>k zabezpečení místních záležitostí veřejného pořádku spočívajících v omezení konzumace alkoholu na veřejném prostranství</t>
  </si>
  <si>
    <t>2009-07-01</t>
  </si>
  <si>
    <t>1/2014: kterou se mění Obecně závazná vyhláška č. 6/2009 k zabezpečení místních záležitostí veřejného pořádku spočívajících v omezení konzumace alkoholu na veřejném prostranství</t>
  </si>
  <si>
    <t>1233255384</t>
  </si>
  <si>
    <t>1/2020</t>
  </si>
  <si>
    <t>2020-03-01</t>
  </si>
  <si>
    <t>3/2025: kterou se stanoví části školských obvodů základních škol zřízených městem Písek; 3/2025: kterou se stanoví části školských obvodů základních škol zřízených městem Písek</t>
  </si>
  <si>
    <t>1232909123</t>
  </si>
  <si>
    <t>2/2020</t>
  </si>
  <si>
    <t>2/2025: kterou se stanoví školské obvody mateřských škol zřízených městem Písek</t>
  </si>
  <si>
    <t>1232909125</t>
  </si>
  <si>
    <t>2/2021</t>
  </si>
  <si>
    <t>2021-07-17</t>
  </si>
  <si>
    <t>1/2024: k zabezpečení místních záležitostí veřejného pořádku na veřejných prostranstvích, kterou se reguluje používání zábavní pyrotechniky</t>
  </si>
  <si>
    <t>1232909020</t>
  </si>
  <si>
    <t>2/2007</t>
  </si>
  <si>
    <t>o pravidlech pro pohyb psů na veřejném prostranství</t>
  </si>
  <si>
    <t>2007-07-01</t>
  </si>
  <si>
    <t>5/2025: kterou se stanovují pravidla pro pohyb psů na veřejném prostranství ve městě Písku; 5/2025: kterou se stanovují pravidla pro pohyb psů na veřejném prostranství ve městě Písku</t>
  </si>
  <si>
    <t>1232885281</t>
  </si>
  <si>
    <t>8/2011</t>
  </si>
  <si>
    <t>o stanovení míst, na kterých je provozování sázkových her, loterií a jiných podobných her zakázáno</t>
  </si>
  <si>
    <t>2012-01-01</t>
  </si>
  <si>
    <t>hazardní hry</t>
  </si>
  <si>
    <t xml:space="preserve">zákon č. 186/2016 Sb., o hazardních hrách - § 12 </t>
  </si>
  <si>
    <t>1232885431</t>
  </si>
  <si>
    <t>1/2006</t>
  </si>
  <si>
    <t>o městské policii</t>
  </si>
  <si>
    <t>2006-06-01</t>
  </si>
  <si>
    <t>obecní policie</t>
  </si>
  <si>
    <t xml:space="preserve">zákon č. 553/1991 Sb., o obecní policii - § 1 odst. 1 </t>
  </si>
  <si>
    <t>1232386350</t>
  </si>
  <si>
    <t>kterým se mění nařízení č. 2/2009 - tržní řád</t>
  </si>
  <si>
    <t>2021-08-04</t>
  </si>
  <si>
    <t>regulace prodeje zboží a nabízení služeb - tržní řád</t>
  </si>
  <si>
    <t xml:space="preserve">zákon č. 455/1991 Sb., živnostenský zákon - § 18 odst. 1 </t>
  </si>
  <si>
    <t>2/2009: kterým se vydává tržní řád</t>
  </si>
  <si>
    <t>1214882157</t>
  </si>
  <si>
    <t>1/2019</t>
  </si>
  <si>
    <t>2019-05-24</t>
  </si>
  <si>
    <t>1214873510</t>
  </si>
  <si>
    <t>1/2012</t>
  </si>
  <si>
    <t>2012-04-13</t>
  </si>
  <si>
    <t>1214873238</t>
  </si>
  <si>
    <t>1/2015</t>
  </si>
  <si>
    <t>2015-06-09</t>
  </si>
  <si>
    <t>1214873311</t>
  </si>
  <si>
    <t>2016-01-01</t>
  </si>
  <si>
    <t>1214873385</t>
  </si>
  <si>
    <t>7/2011</t>
  </si>
  <si>
    <t>2011-08-24</t>
  </si>
  <si>
    <t>1214519314</t>
  </si>
  <si>
    <t>3/2011</t>
  </si>
  <si>
    <t>2011-04-01</t>
  </si>
  <si>
    <t>1214467070</t>
  </si>
  <si>
    <t>2/2009</t>
  </si>
  <si>
    <t>kterým se vydává tržní řád</t>
  </si>
  <si>
    <t>3/2011: kterým se mění nařízení č. 2/2009 - tržní řád; 7/2011: kterým se mění nařízení č. 2/2009 - tržní řád; 1/2012: kterým se mění nařízení č. 2/2009 - tržní řád; 1/2015: kterým se mění nařízení č. 2/2009 - tržní řád; 2/2015: kterým se mění nařízení č. 2/2009 - tržní řád; 1/2019: kterým se mění nařízení č. 2/2009 - tržní řád; 2/2021: kterým se mění nařízení č. 2/2009 - tržní řád</t>
  </si>
  <si>
    <t>1214418300</t>
  </si>
  <si>
    <t>1/2021</t>
  </si>
  <si>
    <t>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</si>
  <si>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2021-09-01</t>
  </si>
  <si>
    <t>regulace cen - stanovení maximálních cen, pokud nejsou stanoveny ministerstvem</t>
  </si>
  <si>
    <t>zákon č. 265/1991 Sb., o působnosti orgánů České republiky v oblasti cen - § 4a odst. 1 písm. a)</t>
  </si>
  <si>
    <t>7/2024: kterým se zrušuje Nařízení č. 1/2021, kterým se stanovují maximální ceny za pronájem hřbitovních míst a služby hřbitovní poskytované v souvislosti s pronájmem a užíváním veřejného pohřebiště a o stanovení maximální ceny za pronájem obřadní síně pro smuteční obřady; 7/2024: kterým se zrušuje Nařízení č. 1/2021, kterým se stanovují maximální ceny za pronájem hřbitovních míst a služby hřbitovní poskytované v souvislosti s pronájmem a užíváním veřejného pohřebiště a o stanovení maximální ceny za pronájem obřadní síně pro smuteční obřady</t>
  </si>
  <si>
    <t>1214187719</t>
  </si>
  <si>
    <t>2/2006</t>
  </si>
  <si>
    <t>o záměru zadat zpracování lesních hospodářských osnov</t>
  </si>
  <si>
    <t>2006-06-12</t>
  </si>
  <si>
    <t>1208648342</t>
  </si>
  <si>
    <t>3/2008</t>
  </si>
  <si>
    <t>2008-08-15</t>
  </si>
  <si>
    <t>1208648430</t>
  </si>
  <si>
    <t>3/2009</t>
  </si>
  <si>
    <t>2009-04-15</t>
  </si>
  <si>
    <t>1208648504</t>
  </si>
  <si>
    <t>2/2010</t>
  </si>
  <si>
    <t>o zimní údržbě komunikací</t>
  </si>
  <si>
    <t>2010-11-01</t>
  </si>
  <si>
    <t>pozemní komunikace - odstranění závad ve schůdnosti</t>
  </si>
  <si>
    <t xml:space="preserve">zákon č. 13/1997 Sb., o pozemních komunikacích - § 27 odst. 7 </t>
  </si>
  <si>
    <t>1208647404</t>
  </si>
  <si>
    <t>3/2019</t>
  </si>
  <si>
    <t>2020-01-02</t>
  </si>
  <si>
    <t>1186067909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</si>
</sst>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46003.48227207289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HYPERLINK("https://sbirkapp.gov.cz/detail/SPP3H23LBPD5TCGS", "https://sbirkapp.gov.cz/detail/SPP3H23LBPD5TCGS")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45995</v>
      </c>
      <c r="I3" s="1">
        <v>46001.64382867036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HYPERLINK("https://sbirkapp.gov.cz/detail/SPPV22YVBSU3ANFC", "https://sbirkapp.gov.cz/detail/SPPV22YVBSU3ANFC")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45995</v>
      </c>
      <c r="I4" s="1">
        <v>46001.36995236543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HYPERLINK("https://sbirkapp.gov.cz/detail/SPPQX4VJ6B42UYJG", "https://sbirkapp.gov.cz/detail/SPPQX4VJ6B42UYJG")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45995</v>
      </c>
      <c r="I5" s="1">
        <v>46001.34001091287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HYPERLINK("https://sbirkapp.gov.cz/detail/SPPKJMUX2BISAPGQ", "https://sbirkapp.gov.cz/detail/SPPKJMUX2BISAPGQ")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45953</v>
      </c>
      <c r="I6" s="1">
        <v>45966.48204567879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HYPERLINK("https://sbirkapp.gov.cz/detail/SPPP7YICL7H4VR42", "https://sbirkapp.gov.cz/detail/SPPP7YICL7H4VR42")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37</v>
      </c>
      <c r="H7" s="1">
        <v>45631</v>
      </c>
      <c r="I7" s="1">
        <v>45642.70639990105</v>
      </c>
      <c r="J7" t="s">
        <v>63</v>
      </c>
      <c r="K7" t="s">
        <v>31</v>
      </c>
      <c r="M7" t="s">
        <v>39</v>
      </c>
      <c r="N7" t="s">
        <v>40</v>
      </c>
      <c r="P7" t="s">
        <v>64</v>
      </c>
      <c r="R7" t="s">
        <v>65</v>
      </c>
      <c r="S7" t="b">
        <v>0</v>
      </c>
      <c r="T7" s="1">
        <v>46016</v>
      </c>
      <c r="U7" s="2">
        <f>HYPERLINK("https://sbirkapp.gov.cz/detail/SPP2VCU2DQRHOUDW", "https://sbirkapp.gov.cz/detail/SPP2VCU2DQRHOUDW")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s="1">
        <v>45540</v>
      </c>
      <c r="I8" s="1">
        <v>45572.65272942897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HYPERLINK("https://sbirkapp.gov.cz/detail/SPPPEEOBYTZJZDCG", "https://sbirkapp.gov.cz/detail/SPPPEEOBYTZJZDCG")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68</v>
      </c>
      <c r="G9" t="s">
        <v>76</v>
      </c>
      <c r="H9" s="1">
        <v>45456</v>
      </c>
      <c r="I9" s="1">
        <v>45474.36586050876</v>
      </c>
      <c r="J9" t="s">
        <v>77</v>
      </c>
      <c r="K9" t="s">
        <v>31</v>
      </c>
      <c r="M9" t="s">
        <v>78</v>
      </c>
      <c r="N9" t="s">
        <v>79</v>
      </c>
      <c r="S9" t="b">
        <v>1</v>
      </c>
      <c r="U9" s="2">
        <f>HYPERLINK("https://sbirkapp.gov.cz/detail/SPPPRIG4U42ELSEA", "https://sbirkapp.gov.cz/detail/SPPPRIG4U42ELSEA")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68</v>
      </c>
      <c r="G10" t="s">
        <v>82</v>
      </c>
      <c r="H10" s="1">
        <v>45456</v>
      </c>
      <c r="I10" s="1">
        <v>45474.29981549658</v>
      </c>
      <c r="J10" t="s">
        <v>77</v>
      </c>
      <c r="K10" t="s">
        <v>31</v>
      </c>
      <c r="M10" t="s">
        <v>78</v>
      </c>
      <c r="N10" t="s">
        <v>79</v>
      </c>
      <c r="P10" t="s">
        <v>83</v>
      </c>
      <c r="S10" t="b">
        <v>1</v>
      </c>
      <c r="U10" s="2">
        <f>HYPERLINK("https://sbirkapp.gov.cz/detail/SPPGLYVIINHX5DV6", "https://sbirkapp.gov.cz/detail/SPPGLYVIINHX5DV6")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41229</v>
      </c>
      <c r="I11" s="1">
        <v>45434.40154121456</v>
      </c>
      <c r="J11" t="s">
        <v>87</v>
      </c>
      <c r="K11" t="s">
        <v>88</v>
      </c>
      <c r="L11" s="1">
        <v>41229</v>
      </c>
      <c r="M11" t="s">
        <v>58</v>
      </c>
      <c r="N11" t="s">
        <v>59</v>
      </c>
      <c r="O11" t="s">
        <v>89</v>
      </c>
      <c r="R11" t="s">
        <v>90</v>
      </c>
      <c r="S11" t="b">
        <v>0</v>
      </c>
      <c r="T11" s="1">
        <v>45981</v>
      </c>
      <c r="U11" s="2">
        <f>HYPERLINK("https://sbirkapp.gov.cz/detail/SPPPPRMS4X5I56O4", "https://sbirkapp.gov.cz/detail/SPPPPRMS4X5I56O4")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40604</v>
      </c>
      <c r="I12" s="1">
        <v>45434.36170765533</v>
      </c>
      <c r="J12" t="s">
        <v>94</v>
      </c>
      <c r="K12" t="s">
        <v>88</v>
      </c>
      <c r="L12" s="1">
        <v>40604</v>
      </c>
      <c r="M12" t="s">
        <v>58</v>
      </c>
      <c r="N12" t="s">
        <v>59</v>
      </c>
      <c r="O12" t="s">
        <v>95</v>
      </c>
      <c r="Q12" t="s">
        <v>96</v>
      </c>
      <c r="R12" t="s">
        <v>90</v>
      </c>
      <c r="S12" t="b">
        <v>0</v>
      </c>
      <c r="T12" s="1">
        <v>45981</v>
      </c>
      <c r="U12" s="2">
        <f>HYPERLINK("https://sbirkapp.gov.cz/detail/SPPYCIYGNDXNENEQ", "https://sbirkapp.gov.cz/detail/SPPYCIYGNDXNENEQ")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39995</v>
      </c>
      <c r="I13" s="1">
        <v>45433.48640625668</v>
      </c>
      <c r="J13" t="s">
        <v>100</v>
      </c>
      <c r="K13" t="s">
        <v>88</v>
      </c>
      <c r="L13" s="1">
        <v>39995</v>
      </c>
      <c r="M13" t="s">
        <v>58</v>
      </c>
      <c r="N13" t="s">
        <v>59</v>
      </c>
      <c r="O13" t="s">
        <v>101</v>
      </c>
      <c r="Q13" t="s">
        <v>102</v>
      </c>
      <c r="R13" t="s">
        <v>90</v>
      </c>
      <c r="S13" t="b">
        <v>0</v>
      </c>
      <c r="T13" s="1">
        <v>45981</v>
      </c>
      <c r="U13" s="2">
        <f>HYPERLINK("https://sbirkapp.gov.cz/detail/SPPBB2LNWZQFAKQE", "https://sbirkapp.gov.cz/detail/SPPBB2LNWZQFAKQE")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39021</v>
      </c>
      <c r="I14" s="1">
        <v>45432.66212645353</v>
      </c>
      <c r="J14" t="s">
        <v>106</v>
      </c>
      <c r="K14" t="s">
        <v>88</v>
      </c>
      <c r="L14" s="1">
        <v>39021</v>
      </c>
      <c r="M14" t="s">
        <v>58</v>
      </c>
      <c r="N14" t="s">
        <v>59</v>
      </c>
      <c r="Q14" t="s">
        <v>107</v>
      </c>
      <c r="R14" t="s">
        <v>90</v>
      </c>
      <c r="S14" t="b">
        <v>0</v>
      </c>
      <c r="T14" s="1">
        <v>45981</v>
      </c>
      <c r="U14" s="2">
        <f>HYPERLINK("https://sbirkapp.gov.cz/detail/SPPRN23RZY56YW3C", "https://sbirkapp.gov.cz/detail/SPPRN23RZY56YW3C")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37</v>
      </c>
      <c r="H15" s="1">
        <v>45386</v>
      </c>
      <c r="I15" s="1">
        <v>45400.41904824224</v>
      </c>
      <c r="J15" t="s">
        <v>110</v>
      </c>
      <c r="K15" t="s">
        <v>31</v>
      </c>
      <c r="M15" t="s">
        <v>39</v>
      </c>
      <c r="N15" t="s">
        <v>40</v>
      </c>
      <c r="P15" t="s">
        <v>111</v>
      </c>
      <c r="R15" t="s">
        <v>41</v>
      </c>
      <c r="S15" t="b">
        <v>0</v>
      </c>
      <c r="T15" s="1">
        <v>45657</v>
      </c>
      <c r="U15" s="2">
        <f>HYPERLINK("https://sbirkapp.gov.cz/detail/SPPGWUV3LDZPUSPI", "https://sbirkapp.gov.cz/detail/SPPGWUV3LDZPUSPI")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45267</v>
      </c>
      <c r="I16" s="1">
        <v>45296.52556890201</v>
      </c>
      <c r="J16" t="s">
        <v>115</v>
      </c>
      <c r="K16" t="s">
        <v>31</v>
      </c>
      <c r="M16" t="s">
        <v>71</v>
      </c>
      <c r="N16" t="s">
        <v>116</v>
      </c>
      <c r="S16" t="b">
        <v>1</v>
      </c>
      <c r="U16" s="2">
        <f>HYPERLINK("https://sbirkapp.gov.cz/detail/SPPGTYLCEUFE5VIK", "https://sbirkapp.gov.cz/detail/SPPGTYLCEUFE5VIK")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45267</v>
      </c>
      <c r="I17" s="1">
        <v>45296.52026749353</v>
      </c>
      <c r="J17" t="s">
        <v>115</v>
      </c>
      <c r="K17" t="s">
        <v>31</v>
      </c>
      <c r="M17" t="s">
        <v>71</v>
      </c>
      <c r="N17" t="s">
        <v>116</v>
      </c>
      <c r="S17" t="b">
        <v>1</v>
      </c>
      <c r="U17" s="2">
        <f>HYPERLINK("https://sbirkapp.gov.cz/detail/SPP4BOREWQDU7JMQ", "https://sbirkapp.gov.cz/detail/SPP4BOREWQDU7JMQ")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45267</v>
      </c>
      <c r="I18" s="1">
        <v>45296.51444151805</v>
      </c>
      <c r="J18" t="s">
        <v>115</v>
      </c>
      <c r="K18" t="s">
        <v>31</v>
      </c>
      <c r="M18" t="s">
        <v>123</v>
      </c>
      <c r="N18" t="s">
        <v>124</v>
      </c>
      <c r="P18" t="s">
        <v>125</v>
      </c>
      <c r="S18" t="b">
        <v>1</v>
      </c>
      <c r="U18" s="2">
        <f>HYPERLINK("https://sbirkapp.gov.cz/detail/SPPNJYFKUOAZL3TI", "https://sbirkapp.gov.cz/detail/SPPNJYFKUOAZL3TI")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68</v>
      </c>
      <c r="G19" t="s">
        <v>128</v>
      </c>
      <c r="H19" s="1">
        <v>45253</v>
      </c>
      <c r="I19" s="1">
        <v>45264.59785350704</v>
      </c>
      <c r="J19" t="s">
        <v>129</v>
      </c>
      <c r="K19" t="s">
        <v>31</v>
      </c>
      <c r="M19" t="s">
        <v>78</v>
      </c>
      <c r="N19" t="s">
        <v>79</v>
      </c>
      <c r="P19" t="s">
        <v>130</v>
      </c>
      <c r="R19" t="s">
        <v>131</v>
      </c>
      <c r="S19" t="b">
        <v>0</v>
      </c>
      <c r="T19" s="1">
        <v>45505</v>
      </c>
      <c r="U19" s="2">
        <f>HYPERLINK("https://sbirkapp.gov.cz/detail/SPPBGUTTLICJ3DGQ", "https://sbirkapp.gov.cz/detail/SPPBGUTTLICJ3DGQ")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45232</v>
      </c>
      <c r="I20" s="1">
        <v>45240.49443243561</v>
      </c>
      <c r="J20" t="s">
        <v>129</v>
      </c>
      <c r="K20" t="s">
        <v>31</v>
      </c>
      <c r="M20" t="s">
        <v>135</v>
      </c>
      <c r="N20" t="s">
        <v>136</v>
      </c>
      <c r="S20" t="b">
        <v>1</v>
      </c>
      <c r="U20" s="2">
        <f>HYPERLINK("https://sbirkapp.gov.cz/detail/SPPTEEYUETSKZJKY", "https://sbirkapp.gov.cz/detail/SPPTEEYUETSKZJKY")</f>
        <v>0</v>
      </c>
      <c r="V20" t="s">
        <v>137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45232</v>
      </c>
      <c r="I21" s="1">
        <v>45240.48064288311</v>
      </c>
      <c r="J21" t="s">
        <v>129</v>
      </c>
      <c r="K21" t="s">
        <v>31</v>
      </c>
      <c r="M21" t="s">
        <v>140</v>
      </c>
      <c r="N21" t="s">
        <v>141</v>
      </c>
      <c r="S21" t="b">
        <v>1</v>
      </c>
      <c r="U21" s="2">
        <f>HYPERLINK("https://sbirkapp.gov.cz/detail/SPPBCMMCRL5DUZDA", "https://sbirkapp.gov.cz/detail/SPPBCMMCRL5DUZDA")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45232</v>
      </c>
      <c r="I22" s="1">
        <v>45240.45628938609</v>
      </c>
      <c r="J22" t="s">
        <v>129</v>
      </c>
      <c r="K22" t="s">
        <v>31</v>
      </c>
      <c r="M22" t="s">
        <v>145</v>
      </c>
      <c r="N22" t="s">
        <v>146</v>
      </c>
      <c r="S22" t="b">
        <v>1</v>
      </c>
      <c r="U22" s="2">
        <f>HYPERLINK("https://sbirkapp.gov.cz/detail/SPP6W65DGGV3AROU", "https://sbirkapp.gov.cz/detail/SPP6W65DGGV3AROU")</f>
        <v>0</v>
      </c>
      <c r="V22" t="s">
        <v>147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45232</v>
      </c>
      <c r="I23" s="1">
        <v>45240.45625952505</v>
      </c>
      <c r="J23" t="s">
        <v>129</v>
      </c>
      <c r="K23" t="s">
        <v>31</v>
      </c>
      <c r="M23" t="s">
        <v>150</v>
      </c>
      <c r="N23" t="s">
        <v>151</v>
      </c>
      <c r="S23" t="b">
        <v>1</v>
      </c>
      <c r="U23" s="2">
        <f>HYPERLINK("https://sbirkapp.gov.cz/detail/SPPOUXHLYVDB6TVY", "https://sbirkapp.gov.cz/detail/SPPOUXHLYVDB6TVY")</f>
        <v>0</v>
      </c>
      <c r="V23" t="s">
        <v>152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45183</v>
      </c>
      <c r="I24" s="1">
        <v>45195.45616060516</v>
      </c>
      <c r="J24" t="s">
        <v>155</v>
      </c>
      <c r="K24" t="s">
        <v>31</v>
      </c>
      <c r="M24" t="s">
        <v>156</v>
      </c>
      <c r="N24" t="s">
        <v>157</v>
      </c>
      <c r="S24" t="b">
        <v>1</v>
      </c>
      <c r="U24" s="2">
        <f>HYPERLINK("https://sbirkapp.gov.cz/detail/SPPGAQEJCTQDVHKG", "https://sbirkapp.gov.cz/detail/SPPGAQEJCTQDVHKG")</f>
        <v>0</v>
      </c>
      <c r="V24" t="s">
        <v>158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28</v>
      </c>
      <c r="G25" t="s">
        <v>160</v>
      </c>
      <c r="H25" s="1">
        <v>45183</v>
      </c>
      <c r="I25" s="1">
        <v>45189.44444501656</v>
      </c>
      <c r="J25" t="s">
        <v>129</v>
      </c>
      <c r="K25" t="s">
        <v>31</v>
      </c>
      <c r="M25" t="s">
        <v>161</v>
      </c>
      <c r="N25" t="s">
        <v>162</v>
      </c>
      <c r="S25" t="b">
        <v>1</v>
      </c>
      <c r="U25" s="2">
        <f>HYPERLINK("https://sbirkapp.gov.cz/detail/SPPJHT6QUQWR3WAI", "https://sbirkapp.gov.cz/detail/SPPJHT6QUQWR3WAI")</f>
        <v>0</v>
      </c>
      <c r="V25" t="s">
        <v>163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68</v>
      </c>
      <c r="G26" t="s">
        <v>165</v>
      </c>
      <c r="H26" s="1">
        <v>42514</v>
      </c>
      <c r="I26" s="1">
        <v>45166.55372951521</v>
      </c>
      <c r="J26" t="s">
        <v>166</v>
      </c>
      <c r="K26" t="s">
        <v>88</v>
      </c>
      <c r="L26" s="1">
        <v>42514</v>
      </c>
      <c r="M26" t="s">
        <v>167</v>
      </c>
      <c r="N26" t="s">
        <v>168</v>
      </c>
      <c r="S26" t="b">
        <v>1</v>
      </c>
      <c r="U26" s="2">
        <f>HYPERLINK("https://sbirkapp.gov.cz/detail/SPP5ABV3LIPQUSPG", "https://sbirkapp.gov.cz/detail/SPP5ABV3LIPQUSPG")</f>
        <v>0</v>
      </c>
      <c r="V26" t="s">
        <v>169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68</v>
      </c>
      <c r="G27" t="s">
        <v>165</v>
      </c>
      <c r="H27" s="1">
        <v>43622</v>
      </c>
      <c r="I27" s="1">
        <v>45166.55371829317</v>
      </c>
      <c r="J27" t="s">
        <v>171</v>
      </c>
      <c r="K27" t="s">
        <v>88</v>
      </c>
      <c r="L27" s="1">
        <v>43622</v>
      </c>
      <c r="M27" t="s">
        <v>167</v>
      </c>
      <c r="N27" t="s">
        <v>168</v>
      </c>
      <c r="S27" t="b">
        <v>1</v>
      </c>
      <c r="U27" s="2">
        <f>HYPERLINK("https://sbirkapp.gov.cz/detail/SPPLJOR4CG56DXH6", "https://sbirkapp.gov.cz/detail/SPPLJOR4CG56DXH6")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42333</v>
      </c>
      <c r="I28" s="1">
        <v>45163.45830078096</v>
      </c>
      <c r="J28" t="s">
        <v>175</v>
      </c>
      <c r="K28" t="s">
        <v>88</v>
      </c>
      <c r="L28" s="1">
        <v>42333</v>
      </c>
      <c r="M28" t="s">
        <v>176</v>
      </c>
      <c r="N28" t="s">
        <v>177</v>
      </c>
      <c r="O28" t="s">
        <v>178</v>
      </c>
      <c r="R28" t="s">
        <v>64</v>
      </c>
      <c r="S28" t="b">
        <v>0</v>
      </c>
      <c r="T28" s="1">
        <v>45415</v>
      </c>
      <c r="U28" s="2">
        <f>HYPERLINK("https://sbirkapp.gov.cz/detail/SPP364IF42LYADTM", "https://sbirkapp.gov.cz/detail/SPP364IF42LYADTM")</f>
        <v>0</v>
      </c>
      <c r="V28" t="s">
        <v>179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180</v>
      </c>
      <c r="F29" t="s">
        <v>28</v>
      </c>
      <c r="G29" t="s">
        <v>181</v>
      </c>
      <c r="H29" s="1">
        <v>41904</v>
      </c>
      <c r="I29" s="1">
        <v>45163.45829034316</v>
      </c>
      <c r="J29" t="s">
        <v>182</v>
      </c>
      <c r="K29" t="s">
        <v>88</v>
      </c>
      <c r="L29" s="1">
        <v>41904</v>
      </c>
      <c r="M29" t="s">
        <v>183</v>
      </c>
      <c r="N29" t="s">
        <v>184</v>
      </c>
      <c r="O29" t="s">
        <v>185</v>
      </c>
      <c r="S29" t="b">
        <v>1</v>
      </c>
      <c r="U29" s="2">
        <f>HYPERLINK("https://sbirkapp.gov.cz/detail/SPPTGO6CDB7Z2MXM", "https://sbirkapp.gov.cz/detail/SPPTGO6CDB7Z2MXM")</f>
        <v>0</v>
      </c>
      <c r="V29" t="s">
        <v>186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187</v>
      </c>
      <c r="F30" t="s">
        <v>28</v>
      </c>
      <c r="G30" t="s">
        <v>188</v>
      </c>
      <c r="H30" s="1">
        <v>41094</v>
      </c>
      <c r="I30" s="1">
        <v>45163.41584193545</v>
      </c>
      <c r="J30" t="s">
        <v>189</v>
      </c>
      <c r="K30" t="s">
        <v>88</v>
      </c>
      <c r="L30" s="1">
        <v>41094</v>
      </c>
      <c r="M30" t="s">
        <v>176</v>
      </c>
      <c r="N30" t="s">
        <v>177</v>
      </c>
      <c r="Q30" t="s">
        <v>190</v>
      </c>
      <c r="R30" t="s">
        <v>64</v>
      </c>
      <c r="S30" t="b">
        <v>0</v>
      </c>
      <c r="T30" s="1">
        <v>45415</v>
      </c>
      <c r="U30" s="2">
        <f>HYPERLINK("https://sbirkapp.gov.cz/detail/SPP5FOC3ETSE6JN2", "https://sbirkapp.gov.cz/detail/SPP5FOC3ETSE6JN2")</f>
        <v>0</v>
      </c>
      <c r="V30" t="s">
        <v>191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192</v>
      </c>
      <c r="F31" t="s">
        <v>28</v>
      </c>
      <c r="G31" t="s">
        <v>193</v>
      </c>
      <c r="H31" s="1">
        <v>39993</v>
      </c>
      <c r="I31" s="1">
        <v>45163.4158304599</v>
      </c>
      <c r="J31" t="s">
        <v>194</v>
      </c>
      <c r="K31" t="s">
        <v>88</v>
      </c>
      <c r="L31" s="1">
        <v>39993</v>
      </c>
      <c r="M31" t="s">
        <v>183</v>
      </c>
      <c r="N31" t="s">
        <v>184</v>
      </c>
      <c r="Q31" t="s">
        <v>195</v>
      </c>
      <c r="S31" t="b">
        <v>1</v>
      </c>
      <c r="U31" s="2">
        <f>HYPERLINK("https://sbirkapp.gov.cz/detail/SPPTMTWOLSMC3V74", "https://sbirkapp.gov.cz/detail/SPPTMTWOLSMC3V74")</f>
        <v>0</v>
      </c>
      <c r="V31" t="s">
        <v>196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197</v>
      </c>
      <c r="F32" t="s">
        <v>28</v>
      </c>
      <c r="G32" t="s">
        <v>44</v>
      </c>
      <c r="H32" s="1">
        <v>43872</v>
      </c>
      <c r="I32" s="1">
        <v>45162.6293864762</v>
      </c>
      <c r="J32" t="s">
        <v>198</v>
      </c>
      <c r="K32" t="s">
        <v>88</v>
      </c>
      <c r="L32" s="1">
        <v>43872</v>
      </c>
      <c r="M32" t="s">
        <v>45</v>
      </c>
      <c r="N32" t="s">
        <v>46</v>
      </c>
      <c r="R32" t="s">
        <v>199</v>
      </c>
      <c r="S32" t="b">
        <v>0</v>
      </c>
      <c r="T32" s="1">
        <v>46016</v>
      </c>
      <c r="U32" s="2">
        <f>HYPERLINK("https://sbirkapp.gov.cz/detail/SPPARRB6YRB4BCSE", "https://sbirkapp.gov.cz/detail/SPPARRB6YRB4BCSE")</f>
        <v>0</v>
      </c>
      <c r="V32" t="s">
        <v>200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201</v>
      </c>
      <c r="F33" t="s">
        <v>28</v>
      </c>
      <c r="G33" t="s">
        <v>50</v>
      </c>
      <c r="H33" s="1">
        <v>43872</v>
      </c>
      <c r="I33" s="1">
        <v>45162.6293767542</v>
      </c>
      <c r="J33" t="s">
        <v>198</v>
      </c>
      <c r="K33" t="s">
        <v>88</v>
      </c>
      <c r="L33" s="1">
        <v>43872</v>
      </c>
      <c r="M33" t="s">
        <v>51</v>
      </c>
      <c r="N33" t="s">
        <v>52</v>
      </c>
      <c r="R33" t="s">
        <v>202</v>
      </c>
      <c r="S33" t="b">
        <v>0</v>
      </c>
      <c r="T33" s="1">
        <v>46016</v>
      </c>
      <c r="U33" s="2">
        <f>HYPERLINK("https://sbirkapp.gov.cz/detail/SPP7AB5VNE5ZMNMO", "https://sbirkapp.gov.cz/detail/SPP7AB5VNE5ZMNMO")</f>
        <v>0</v>
      </c>
      <c r="V33" t="s">
        <v>203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204</v>
      </c>
      <c r="F34" t="s">
        <v>28</v>
      </c>
      <c r="G34" t="s">
        <v>122</v>
      </c>
      <c r="H34" s="1">
        <v>44379</v>
      </c>
      <c r="I34" s="1">
        <v>45162.62936723243</v>
      </c>
      <c r="J34" t="s">
        <v>205</v>
      </c>
      <c r="K34" t="s">
        <v>88</v>
      </c>
      <c r="L34" s="1">
        <v>44379</v>
      </c>
      <c r="M34" t="s">
        <v>123</v>
      </c>
      <c r="N34" t="s">
        <v>124</v>
      </c>
      <c r="R34" t="s">
        <v>206</v>
      </c>
      <c r="S34" t="b">
        <v>0</v>
      </c>
      <c r="T34" s="1">
        <v>45311</v>
      </c>
      <c r="U34" s="2">
        <f>HYPERLINK("https://sbirkapp.gov.cz/detail/SPPY5KLTBCVD476Q", "https://sbirkapp.gov.cz/detail/SPPY5KLTBCVD476Q")</f>
        <v>0</v>
      </c>
      <c r="V34" t="s">
        <v>207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208</v>
      </c>
      <c r="F35" t="s">
        <v>28</v>
      </c>
      <c r="G35" t="s">
        <v>209</v>
      </c>
      <c r="H35" s="1">
        <v>39247</v>
      </c>
      <c r="I35" s="1">
        <v>45162.60266033436</v>
      </c>
      <c r="J35" t="s">
        <v>210</v>
      </c>
      <c r="K35" t="s">
        <v>88</v>
      </c>
      <c r="L35" s="1">
        <v>39247</v>
      </c>
      <c r="M35" t="s">
        <v>32</v>
      </c>
      <c r="N35" t="s">
        <v>33</v>
      </c>
      <c r="R35" t="s">
        <v>211</v>
      </c>
      <c r="S35" t="b">
        <v>0</v>
      </c>
      <c r="T35" s="1">
        <v>46018</v>
      </c>
      <c r="U35" s="2">
        <f>HYPERLINK("https://sbirkapp.gov.cz/detail/SPPLMEKSOFFDD4BI", "https://sbirkapp.gov.cz/detail/SPPLMEKSOFFDD4BI")</f>
        <v>0</v>
      </c>
      <c r="V35" t="s">
        <v>212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213</v>
      </c>
      <c r="F36" t="s">
        <v>28</v>
      </c>
      <c r="G36" t="s">
        <v>214</v>
      </c>
      <c r="H36" s="1">
        <v>40892</v>
      </c>
      <c r="I36" s="1">
        <v>45162.60265005151</v>
      </c>
      <c r="J36" t="s">
        <v>215</v>
      </c>
      <c r="K36" t="s">
        <v>88</v>
      </c>
      <c r="L36" s="1">
        <v>40892</v>
      </c>
      <c r="M36" t="s">
        <v>216</v>
      </c>
      <c r="N36" t="s">
        <v>217</v>
      </c>
      <c r="S36" t="b">
        <v>1</v>
      </c>
      <c r="U36" s="2">
        <f>HYPERLINK("https://sbirkapp.gov.cz/detail/SPPH26HE2JWJVBEQ", "https://sbirkapp.gov.cz/detail/SPPH26HE2JWJVBEQ")</f>
        <v>0</v>
      </c>
      <c r="V36" t="s">
        <v>218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219</v>
      </c>
      <c r="F37" t="s">
        <v>28</v>
      </c>
      <c r="G37" t="s">
        <v>220</v>
      </c>
      <c r="H37" s="1">
        <v>38853</v>
      </c>
      <c r="I37" s="1">
        <v>45161.64070551494</v>
      </c>
      <c r="J37" t="s">
        <v>221</v>
      </c>
      <c r="K37" t="s">
        <v>88</v>
      </c>
      <c r="L37" s="1">
        <v>38853</v>
      </c>
      <c r="M37" t="s">
        <v>222</v>
      </c>
      <c r="N37" t="s">
        <v>223</v>
      </c>
      <c r="S37" t="b">
        <v>1</v>
      </c>
      <c r="U37" s="2">
        <f>HYPERLINK("https://sbirkapp.gov.cz/detail/SPP6IDNJLO5WDMUS", "https://sbirkapp.gov.cz/detail/SPP6IDNJLO5WDMUS")</f>
        <v>0</v>
      </c>
      <c r="V37" t="s">
        <v>224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204</v>
      </c>
      <c r="F38" t="s">
        <v>68</v>
      </c>
      <c r="G38" t="s">
        <v>225</v>
      </c>
      <c r="H38" s="1">
        <v>44397</v>
      </c>
      <c r="I38" s="1">
        <v>45120.45955665918</v>
      </c>
      <c r="J38" t="s">
        <v>226</v>
      </c>
      <c r="K38" t="s">
        <v>88</v>
      </c>
      <c r="L38" s="1">
        <v>44397</v>
      </c>
      <c r="M38" t="s">
        <v>227</v>
      </c>
      <c r="N38" t="s">
        <v>228</v>
      </c>
      <c r="O38" t="s">
        <v>229</v>
      </c>
      <c r="S38" t="b">
        <v>1</v>
      </c>
      <c r="U38" s="2">
        <f>HYPERLINK("https://sbirkapp.gov.cz/detail/SPPOU333XLYZFIF2", "https://sbirkapp.gov.cz/detail/SPPOU333XLYZFIF2")</f>
        <v>0</v>
      </c>
      <c r="V38" t="s">
        <v>230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231</v>
      </c>
      <c r="F39" t="s">
        <v>68</v>
      </c>
      <c r="G39" t="s">
        <v>225</v>
      </c>
      <c r="H39" s="1">
        <v>43594</v>
      </c>
      <c r="I39" s="1">
        <v>45120.45113816538</v>
      </c>
      <c r="J39" t="s">
        <v>232</v>
      </c>
      <c r="K39" t="s">
        <v>88</v>
      </c>
      <c r="L39" s="1">
        <v>43594</v>
      </c>
      <c r="M39" t="s">
        <v>227</v>
      </c>
      <c r="N39" t="s">
        <v>228</v>
      </c>
      <c r="O39" t="s">
        <v>229</v>
      </c>
      <c r="S39" t="b">
        <v>1</v>
      </c>
      <c r="U39" s="2">
        <f>HYPERLINK("https://sbirkapp.gov.cz/detail/SPPQZAZRWB3XZ4AU", "https://sbirkapp.gov.cz/detail/SPPQZAZRWB3XZ4AU")</f>
        <v>0</v>
      </c>
      <c r="V39" t="s">
        <v>233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234</v>
      </c>
      <c r="F40" t="s">
        <v>68</v>
      </c>
      <c r="G40" t="s">
        <v>225</v>
      </c>
      <c r="H40" s="1">
        <v>40997</v>
      </c>
      <c r="I40" s="1">
        <v>45120.45059358385</v>
      </c>
      <c r="J40" t="s">
        <v>235</v>
      </c>
      <c r="K40" t="s">
        <v>88</v>
      </c>
      <c r="L40" s="1">
        <v>40997</v>
      </c>
      <c r="M40" t="s">
        <v>227</v>
      </c>
      <c r="N40" t="s">
        <v>228</v>
      </c>
      <c r="O40" t="s">
        <v>229</v>
      </c>
      <c r="S40" t="b">
        <v>1</v>
      </c>
      <c r="U40" s="2">
        <f>HYPERLINK("https://sbirkapp.gov.cz/detail/SPPKU6DSRMC4TNTI", "https://sbirkapp.gov.cz/detail/SPPKU6DSRMC4TNTI")</f>
        <v>0</v>
      </c>
      <c r="V40" t="s">
        <v>236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237</v>
      </c>
      <c r="F41" t="s">
        <v>68</v>
      </c>
      <c r="G41" t="s">
        <v>225</v>
      </c>
      <c r="H41" s="1">
        <v>42149</v>
      </c>
      <c r="I41" s="1">
        <v>45120.45058358277</v>
      </c>
      <c r="J41" t="s">
        <v>238</v>
      </c>
      <c r="K41" t="s">
        <v>88</v>
      </c>
      <c r="L41" s="1">
        <v>42149</v>
      </c>
      <c r="M41" t="s">
        <v>227</v>
      </c>
      <c r="N41" t="s">
        <v>228</v>
      </c>
      <c r="O41" t="s">
        <v>229</v>
      </c>
      <c r="S41" t="b">
        <v>1</v>
      </c>
      <c r="U41" s="2">
        <f>HYPERLINK("https://sbirkapp.gov.cz/detail/SPPQ4FEUP7YRCBB2", "https://sbirkapp.gov.cz/detail/SPPQ4FEUP7YRCBB2")</f>
        <v>0</v>
      </c>
      <c r="V41" t="s">
        <v>239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173</v>
      </c>
      <c r="F42" t="s">
        <v>68</v>
      </c>
      <c r="G42" t="s">
        <v>225</v>
      </c>
      <c r="H42" s="1">
        <v>42355</v>
      </c>
      <c r="I42" s="1">
        <v>45120.4505738541</v>
      </c>
      <c r="J42" t="s">
        <v>240</v>
      </c>
      <c r="K42" t="s">
        <v>88</v>
      </c>
      <c r="L42" s="1">
        <v>42355</v>
      </c>
      <c r="M42" t="s">
        <v>227</v>
      </c>
      <c r="N42" t="s">
        <v>228</v>
      </c>
      <c r="O42" t="s">
        <v>229</v>
      </c>
      <c r="S42" t="b">
        <v>1</v>
      </c>
      <c r="U42" s="2">
        <f>HYPERLINK("https://sbirkapp.gov.cz/detail/SPPTTDFDCR33H4Y6", "https://sbirkapp.gov.cz/detail/SPPTTDFDCR33H4Y6")</f>
        <v>0</v>
      </c>
      <c r="V42" t="s">
        <v>241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242</v>
      </c>
      <c r="F43" t="s">
        <v>68</v>
      </c>
      <c r="G43" t="s">
        <v>225</v>
      </c>
      <c r="H43" s="1">
        <v>40764</v>
      </c>
      <c r="I43" s="1">
        <v>45119.70876475186</v>
      </c>
      <c r="J43" t="s">
        <v>243</v>
      </c>
      <c r="K43" t="s">
        <v>88</v>
      </c>
      <c r="L43" s="1">
        <v>40764</v>
      </c>
      <c r="M43" t="s">
        <v>227</v>
      </c>
      <c r="N43" t="s">
        <v>228</v>
      </c>
      <c r="O43" t="s">
        <v>229</v>
      </c>
      <c r="S43" t="b">
        <v>1</v>
      </c>
      <c r="U43" s="2">
        <f>HYPERLINK("https://sbirkapp.gov.cz/detail/SPPKFB7OJ3L5LO3A", "https://sbirkapp.gov.cz/detail/SPPKFB7OJ3L5LO3A")</f>
        <v>0</v>
      </c>
      <c r="V43" t="s">
        <v>244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245</v>
      </c>
      <c r="F44" t="s">
        <v>68</v>
      </c>
      <c r="G44" t="s">
        <v>225</v>
      </c>
      <c r="H44" s="1">
        <v>40617</v>
      </c>
      <c r="I44" s="1">
        <v>45119.65532248148</v>
      </c>
      <c r="J44" t="s">
        <v>246</v>
      </c>
      <c r="K44" t="s">
        <v>88</v>
      </c>
      <c r="L44" s="1">
        <v>40617</v>
      </c>
      <c r="M44" t="s">
        <v>227</v>
      </c>
      <c r="N44" t="s">
        <v>228</v>
      </c>
      <c r="O44" t="s">
        <v>229</v>
      </c>
      <c r="S44" t="b">
        <v>1</v>
      </c>
      <c r="U44" s="2">
        <f>HYPERLINK("https://sbirkapp.gov.cz/detail/SPPVQ3GVF76B5SIY", "https://sbirkapp.gov.cz/detail/SPPVQ3GVF76B5SIY")</f>
        <v>0</v>
      </c>
      <c r="V44" t="s">
        <v>247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248</v>
      </c>
      <c r="F45" t="s">
        <v>68</v>
      </c>
      <c r="G45" t="s">
        <v>249</v>
      </c>
      <c r="H45" s="1">
        <v>39882</v>
      </c>
      <c r="I45" s="1">
        <v>45119.60518439707</v>
      </c>
      <c r="J45" t="s">
        <v>194</v>
      </c>
      <c r="K45" t="s">
        <v>88</v>
      </c>
      <c r="L45" s="1">
        <v>39882</v>
      </c>
      <c r="M45" t="s">
        <v>227</v>
      </c>
      <c r="N45" t="s">
        <v>228</v>
      </c>
      <c r="Q45" t="s">
        <v>250</v>
      </c>
      <c r="S45" t="b">
        <v>1</v>
      </c>
      <c r="U45" s="2">
        <f>HYPERLINK("https://sbirkapp.gov.cz/detail/SPPVOECUDWGMDJ5G", "https://sbirkapp.gov.cz/detail/SPPVOECUDWGMDJ5G")</f>
        <v>0</v>
      </c>
      <c r="V45" t="s">
        <v>251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252</v>
      </c>
      <c r="F46" t="s">
        <v>68</v>
      </c>
      <c r="G46" t="s">
        <v>253</v>
      </c>
      <c r="H46" s="1">
        <v>44340</v>
      </c>
      <c r="I46" s="1">
        <v>45119.37273186837</v>
      </c>
      <c r="J46" t="s">
        <v>254</v>
      </c>
      <c r="K46" t="s">
        <v>88</v>
      </c>
      <c r="L46" s="1">
        <v>44340</v>
      </c>
      <c r="M46" t="s">
        <v>255</v>
      </c>
      <c r="N46" t="s">
        <v>256</v>
      </c>
      <c r="R46" t="s">
        <v>257</v>
      </c>
      <c r="S46" t="b">
        <v>0</v>
      </c>
      <c r="T46" s="1">
        <v>45587</v>
      </c>
      <c r="U46" s="2">
        <f>HYPERLINK("https://sbirkapp.gov.cz/detail/SPP2H5JPMI7ZEXT6", "https://sbirkapp.gov.cz/detail/SPP2H5JPMI7ZEXT6")</f>
        <v>0</v>
      </c>
      <c r="V46" t="s">
        <v>258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259</v>
      </c>
      <c r="F47" t="s">
        <v>68</v>
      </c>
      <c r="G47" t="s">
        <v>260</v>
      </c>
      <c r="H47" s="1">
        <v>38863</v>
      </c>
      <c r="I47" s="1">
        <v>45104.42060372687</v>
      </c>
      <c r="J47" t="s">
        <v>261</v>
      </c>
      <c r="K47" t="s">
        <v>88</v>
      </c>
      <c r="L47" s="1">
        <v>38863</v>
      </c>
      <c r="M47" t="s">
        <v>167</v>
      </c>
      <c r="N47" t="s">
        <v>168</v>
      </c>
      <c r="S47" t="b">
        <v>1</v>
      </c>
      <c r="U47" s="2">
        <f>HYPERLINK("https://sbirkapp.gov.cz/detail/SPPRF7QMXGWGMCWY", "https://sbirkapp.gov.cz/detail/SPPRF7QMXGWGMCWY")</f>
        <v>0</v>
      </c>
      <c r="V47" t="s">
        <v>262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263</v>
      </c>
      <c r="F48" t="s">
        <v>68</v>
      </c>
      <c r="G48" t="s">
        <v>260</v>
      </c>
      <c r="H48" s="1">
        <v>39654</v>
      </c>
      <c r="I48" s="1">
        <v>45104.42059395292</v>
      </c>
      <c r="J48" t="s">
        <v>264</v>
      </c>
      <c r="K48" t="s">
        <v>88</v>
      </c>
      <c r="L48" s="1">
        <v>39654</v>
      </c>
      <c r="M48" t="s">
        <v>167</v>
      </c>
      <c r="N48" t="s">
        <v>168</v>
      </c>
      <c r="S48" t="b">
        <v>1</v>
      </c>
      <c r="U48" s="2">
        <f>HYPERLINK("https://sbirkapp.gov.cz/detail/SPPVGDMD3TEHJFJU", "https://sbirkapp.gov.cz/detail/SPPVGDMD3TEHJFJU")</f>
        <v>0</v>
      </c>
      <c r="V48" t="s">
        <v>265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266</v>
      </c>
      <c r="F49" t="s">
        <v>68</v>
      </c>
      <c r="G49" t="s">
        <v>260</v>
      </c>
      <c r="H49" s="1">
        <v>39902</v>
      </c>
      <c r="I49" s="1">
        <v>45104.42058453883</v>
      </c>
      <c r="J49" t="s">
        <v>267</v>
      </c>
      <c r="K49" t="s">
        <v>88</v>
      </c>
      <c r="L49" s="1">
        <v>39902</v>
      </c>
      <c r="M49" t="s">
        <v>167</v>
      </c>
      <c r="N49" t="s">
        <v>168</v>
      </c>
      <c r="S49" t="b">
        <v>1</v>
      </c>
      <c r="U49" s="2">
        <f>HYPERLINK("https://sbirkapp.gov.cz/detail/SPPAYIWZTQUC6RFY", "https://sbirkapp.gov.cz/detail/SPPAYIWZTQUC6RFY")</f>
        <v>0</v>
      </c>
      <c r="V49" t="s">
        <v>268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269</v>
      </c>
      <c r="F50" t="s">
        <v>68</v>
      </c>
      <c r="G50" t="s">
        <v>270</v>
      </c>
      <c r="H50" s="1">
        <v>40367</v>
      </c>
      <c r="I50" s="1">
        <v>45104.42005042999</v>
      </c>
      <c r="J50" t="s">
        <v>271</v>
      </c>
      <c r="K50" t="s">
        <v>88</v>
      </c>
      <c r="L50" s="1">
        <v>40367</v>
      </c>
      <c r="M50" t="s">
        <v>272</v>
      </c>
      <c r="N50" t="s">
        <v>273</v>
      </c>
      <c r="S50" t="b">
        <v>1</v>
      </c>
      <c r="U50" s="2">
        <f>HYPERLINK("https://sbirkapp.gov.cz/detail/SPPSBIKFOAMGPMKQ", "https://sbirkapp.gov.cz/detail/SPPSBIKFOAMGPMKQ")</f>
        <v>0</v>
      </c>
      <c r="V50" t="s">
        <v>274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275</v>
      </c>
      <c r="F51" t="s">
        <v>68</v>
      </c>
      <c r="G51" t="s">
        <v>82</v>
      </c>
      <c r="H51" s="1">
        <v>43803</v>
      </c>
      <c r="I51" s="1">
        <v>45051.56988927594</v>
      </c>
      <c r="J51" t="s">
        <v>276</v>
      </c>
      <c r="K51" t="s">
        <v>88</v>
      </c>
      <c r="L51" s="1">
        <v>43803</v>
      </c>
      <c r="M51" t="s">
        <v>78</v>
      </c>
      <c r="N51" t="s">
        <v>79</v>
      </c>
      <c r="R51" t="s">
        <v>83</v>
      </c>
      <c r="S51" t="b">
        <v>0</v>
      </c>
      <c r="T51" s="1">
        <v>45292</v>
      </c>
      <c r="U51" s="2">
        <f>HYPERLINK("https://sbirkapp.gov.cz/detail/SPPFIVUHFECWKVE6", "https://sbirkapp.gov.cz/detail/SPPFIVUHFECWKVE6")</f>
        <v>0</v>
      </c>
      <c r="V51" t="s">
        <v>277</v>
      </c>
      <c r="W5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2026-05-13T04:25:11Z</dcterms:created>
  <dcterms:modified xsi:type="dcterms:W3CDTF">2026-05-13T04:25:11Z</dcterms:modified>
</cp:coreProperties>
</file>