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<sst xmlns="http://schemas.openxmlformats.org/spreadsheetml/2006/main" count="751" uniqueCount="323">
  <si>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</si>
  <si>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</si>
  <si>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</si>
  <si>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</si>
  <si>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</si>
  <si>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</si>
  <si>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</si>
  <si>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</si>
  <si>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</si>
  <si>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</si>
  <si>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</si>
  <si>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</si>
  <si>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</si>
  <si>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</si>
  <si>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</si>
  <si>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</si>
  <si>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</si>
  <si>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</si>
  <si>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</si>
  <si>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</si>
  <si>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</si>
  <si>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</si>
  <si>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</si>
  <si>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Cheb</t>
  </si>
  <si>
    <t>00253979</t>
  </si>
  <si>
    <t>a8gbnyc</t>
  </si>
  <si>
    <t>Karlovarský kraj</t>
  </si>
  <si>
    <t>4/2026</t>
  </si>
  <si>
    <t>Obecně závazná vyhláška</t>
  </si>
  <si>
    <t>kterou se stanoví školské obvody základních škol zřizovaných městem Cheb</t>
  </si>
  <si>
    <t>2026-09-01</t>
  </si>
  <si>
    <t>Běžný</t>
  </si>
  <si>
    <t>školské obvody - základní školy</t>
  </si>
  <si>
    <t>zákon č. 561/2004 Sb., školský zákon - § 178 odst. 2 písm. b)</t>
  </si>
  <si>
    <t>6/2025: kterou se stanoví školské obvody základních škol zřizovaných městem Cheb</t>
  </si>
  <si>
    <t>1722030248</t>
  </si>
  <si>
    <t>3/2026</t>
  </si>
  <si>
    <t>kterou se stanoví školské obvody mateřských škol zřizovaných městem Cheb</t>
  </si>
  <si>
    <t>školské obvody - mateřské školy</t>
  </si>
  <si>
    <t>zákon č. 561/2004 Sb., školský zákon - § 179 odst. 3 a § 178 odst. 2 písm. b)</t>
  </si>
  <si>
    <t>5/2025: kterou se stanoví školské obvody mateřských škol zřizovaných městem Cheb</t>
  </si>
  <si>
    <t>1722026862</t>
  </si>
  <si>
    <t>2/2026</t>
  </si>
  <si>
    <t>o nočním klidu</t>
  </si>
  <si>
    <t>2026-05-05</t>
  </si>
  <si>
    <t>noční klid</t>
  </si>
  <si>
    <t>zákon č. 251/2016 Sb., o některých přestupcích - § 5 odst. 7</t>
  </si>
  <si>
    <t>1/2025: o nočním klidu</t>
  </si>
  <si>
    <t>1682790060</t>
  </si>
  <si>
    <t>1/2026</t>
  </si>
  <si>
    <t>kterou se mění obecně závazná vyhláška města Chebu č. 11/2023, o místním poplatku za užívání veřejného prostranství, ve znění obecně závazné vyhlášky č. 3/2025, kterou se mění obecně závazná vyhláška č. 11/2023, o místním poplatku za užívání veřejného prostranství</t>
  </si>
  <si>
    <t>2026-03-31</t>
  </si>
  <si>
    <t>místní poplatek za užívání veřejného prostranství</t>
  </si>
  <si>
    <t>zákon č. 565/1990 Sb., o místních poplatcích - § 14 - za užívání veřejného prostranství</t>
  </si>
  <si>
    <t>11/2023: o místním poplatku za užívání veřejného prostranství</t>
  </si>
  <si>
    <t>1664833271</t>
  </si>
  <si>
    <t>6/2025</t>
  </si>
  <si>
    <t>2026-01-15</t>
  </si>
  <si>
    <t>7/2019: kterou se stanoví školské obvody základních škol zřizovaných městem Cheb</t>
  </si>
  <si>
    <t>4/2026: kterou se stanoví školské obvody základních škol zřizovaných městem Cheb</t>
  </si>
  <si>
    <t>1623986070</t>
  </si>
  <si>
    <t>5/2025</t>
  </si>
  <si>
    <t>6/2019: kterou se stanoví školské obvody mateřských škol zřizovaných městem Cheb</t>
  </si>
  <si>
    <t>3/2026: kterou se stanoví školské obvody mateřských škol zřizovaných městem Cheb</t>
  </si>
  <si>
    <t>1623980788</t>
  </si>
  <si>
    <t>4/2025</t>
  </si>
  <si>
    <t>kterou se mění obecně závazná vyhláška č. 10/2018 o regulaci provozování hazardních her</t>
  </si>
  <si>
    <t>hazardní hry</t>
  </si>
  <si>
    <t>zákon č. 186/2016 Sb., o hazardních hrách - § 12 odst. 1</t>
  </si>
  <si>
    <t>10/2018: o regulaci provozování hazardních her</t>
  </si>
  <si>
    <t>1623973387</t>
  </si>
  <si>
    <t>3/2025</t>
  </si>
  <si>
    <t>kterou se mění obecně závazná vyhláška č. 11/2023 o místním poplatku za užívání veřejného prostranství</t>
  </si>
  <si>
    <t>1/2026: kterou se mění obecně závazná vyhláška města Chebu č. 11/2023, o místním poplatku za užívání veřejného prostranství, ve znění obecně závazné vyhlášky č. 3/2025, kterou se mění obecně závazná vyhláška č. 11/2023, o místním poplatku za užívání veřejného prostranství</t>
  </si>
  <si>
    <t>1623970358</t>
  </si>
  <si>
    <t>2/2025</t>
  </si>
  <si>
    <t>Nařízení</t>
  </si>
  <si>
    <t>kterým se ruší nařízení města č. 5/2023, kterým se stanovují maximální ceny za nájem hrobových míst a maximální ceny za služby hřbitovní poskytované v souvislosti s pronájmem a užíváním hrobového místa</t>
  </si>
  <si>
    <t>2025-11-06</t>
  </si>
  <si>
    <t>zrušovací</t>
  </si>
  <si>
    <t>ústavní zákon č. 1/1993 Sb., Ústava České republiky - čl. 79 odst. 3 - zrušovací nařízení</t>
  </si>
  <si>
    <t>1595753763</t>
  </si>
  <si>
    <t>1/2025</t>
  </si>
  <si>
    <t>2025-03-29</t>
  </si>
  <si>
    <t>3/2024: o nočním klidu</t>
  </si>
  <si>
    <t>2/2026: o nočním klidu</t>
  </si>
  <si>
    <t>1494333357</t>
  </si>
  <si>
    <t>4/2024</t>
  </si>
  <si>
    <t>o stanovení místních koeficientů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</si>
  <si>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</si>
  <si>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</si>
  <si>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</si>
  <si>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7/2023: o stanovení koeficientů pro výpočet daně z nemovitých věcí</t>
  </si>
  <si>
    <t>1378396491</t>
  </si>
  <si>
    <t>3/2024</t>
  </si>
  <si>
    <t>2024-07-15</t>
  </si>
  <si>
    <t>2/2023: o nočním klidu; 6/2023: Obecně závazná vyhláška, kterou se mění obecně závazná vyhláška č. 2/2023 o nočním klidu</t>
  </si>
  <si>
    <t>1378117291</t>
  </si>
  <si>
    <t>2/2024</t>
  </si>
  <si>
    <t>2024-04-01</t>
  </si>
  <si>
    <t xml:space="preserve">zákon č. 186/2016 Sb., o hazardních hrách - § 12 </t>
  </si>
  <si>
    <t>4/2025: kterou se mění obecně závazná vyhláška č. 10/2018 o regulaci provozování hazardních her</t>
  </si>
  <si>
    <t>1330065974</t>
  </si>
  <si>
    <t>1/2024</t>
  </si>
  <si>
    <t>kterou se mění obecně závazná vyhláška č. 8/2023 o místním poplatku z pobytu</t>
  </si>
  <si>
    <t>místní poplatek z pobytu</t>
  </si>
  <si>
    <t>zákon č. 565/1990 Sb., o místních poplatcích - § 14 - z pobytu</t>
  </si>
  <si>
    <t>8/2023: o místním poplatku z pobytu</t>
  </si>
  <si>
    <t>1330063067</t>
  </si>
  <si>
    <t>11/2023</t>
  </si>
  <si>
    <t>o místním poplatku za užívání veřejného prostranství</t>
  </si>
  <si>
    <t>2024-01-01</t>
  </si>
  <si>
    <t>3/2022: 2/2022 - Obecně závazná vyhláška o místním poplatku za užívání veřejného prostranství</t>
  </si>
  <si>
    <t>3/2025: kterou se mění obecně závazná vyhláška č. 11/2023 o místním poplatku za užívání veřejného prostranství; 3/2025: kterou se mění obecně závazná vyhláška č. 11/2023 o místním poplatku za užívání veřejného prostranství; 1/2026: kterou se mění obecně závazná vyhláška města Chebu č. 11/2023, o místním poplatku za užívání veřejného prostranství, ve znění obecně závazné vyhlášky č. 3/2025, kterou se mění obecně závazná vyhláška č. 11/2023, o místním poplatku za užívání veřejného prostranství; 1/2026: kterou se mění obecně závazná vyhláška města Chebu č. 11/2023, o místním poplatku za užívání veřejného prostranství, ve znění obecně závazné vyhlášky č. 3/2025, kterou se mění obecně závazná vyhláška č. 11/2023, o místním poplatku za užívání veřejného prostranství</t>
  </si>
  <si>
    <t>1259003405</t>
  </si>
  <si>
    <t>10/2023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</si>
  <si>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</si>
  <si>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</si>
  <si>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</si>
  <si>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6/2021: o místním poplatku za obecní systém odpadového hospodářství</t>
  </si>
  <si>
    <t>1259000732</t>
  </si>
  <si>
    <t>9/2023</t>
  </si>
  <si>
    <t>o místním poplatku ze psů</t>
  </si>
  <si>
    <t>místní poplatek ze psů</t>
  </si>
  <si>
    <t>zákon č. 565/1990 Sb., o místních poplatcích - § 14 - ze psů</t>
  </si>
  <si>
    <t>1/2022: 1/2022 - Obecně závazná vyhláška o místním poplatku ze psů</t>
  </si>
  <si>
    <t>1258998541</t>
  </si>
  <si>
    <t>8/2023</t>
  </si>
  <si>
    <t>o místním poplatku z pobytu</t>
  </si>
  <si>
    <t>4/2021: o místním poplatku z pobytu</t>
  </si>
  <si>
    <t>1/2024: kterou se mění obecně závazná vyhláška č. 8/2023 o místním poplatku z pobytu</t>
  </si>
  <si>
    <t>1258996699</t>
  </si>
  <si>
    <t>7/2023</t>
  </si>
  <si>
    <t>o stanovení koeficientů pro výpočet daně z nemovitých věcí</t>
  </si>
  <si>
    <t>daň z nemovitých věcí - koeficient u staveb a jednotek; daň z nemovitých věcí - koeficient u staveb a jednotek; daň z nemovitých věcí - místní koeficient</t>
  </si>
  <si>
    <t>zákon č. 338/1992 Sb., o dani z nemovitých věcí - § 11 odst. 3 písm. a)  ; zákon č. 338/1992 Sb., o dani z nemovitých věcí - § 11 odst. 3 písm. b)  ; zákon č. 338/1992 Sb., o dani z nemovitých věcí - § 12</t>
  </si>
  <si>
    <t>5/2019: o stanovení koeficientů pro výpočet daně z nemovitých věcí</t>
  </si>
  <si>
    <t>4/2024: o stanovení místních koeficientů daně z nemovitých věcí; 4/2024: o stanovení místních koeficientů daně z nemovitých věcí</t>
  </si>
  <si>
    <t>1245863742</t>
  </si>
  <si>
    <t>6/2023</t>
  </si>
  <si>
    <t>Obecně závazná vyhláška, kterou se mění obecně závazná vyhláška č. 2/2023 o nočním klidu</t>
  </si>
  <si>
    <t>2023-10-15</t>
  </si>
  <si>
    <t>2/2023: o nočním klidu</t>
  </si>
  <si>
    <t>1245268817</t>
  </si>
  <si>
    <t>5/2023</t>
  </si>
  <si>
    <t>kterým se stanovují maximální ceny za nájem hrobových míst a maximální ceny za služby hřbitovní poskytované v souvislosti s pronájmem a užíváním hrobového místa</t>
  </si>
  <si>
    <t>2023-10-01</t>
  </si>
  <si>
    <t>regulace cen - stanovení maximálních cen, pokud nejsou stanoveny ministerstvem</t>
  </si>
  <si>
    <t>zákon č. 265/1991 Sb., o působnosti orgánů České republiky v oblasti cen - § 4a odst. 1 písm. a)</t>
  </si>
  <si>
    <t>2/2019: kterým se stanovují maximální ceny za nájem hrobových míst a maximální ceny za služby hřbitovní poskytované v souvislosti s pronájmem a užíváním hrobového místa</t>
  </si>
  <si>
    <t>2/2025: kterým se ruší nařízení města č. 5/2023, kterým se stanovují maximální ceny za nájem hrobových míst a maximální ceny za služby hřbitovní poskytované v souvislosti s pronájmem a užíváním hrobového místa</t>
  </si>
  <si>
    <t>Vyřazeno</t>
  </si>
  <si>
    <t>-</t>
  </si>
  <si>
    <t>1238710093</t>
  </si>
  <si>
    <t>4/2023</t>
  </si>
  <si>
    <t>k zabezpečení místních záležitostí veřejného pořádku na veřejných prostranstvích</t>
  </si>
  <si>
    <t>2023-06-01</t>
  </si>
  <si>
    <t>veřejný pořádek - žebrání; veřejný pořádek - pyrotechnika</t>
  </si>
  <si>
    <t>zákon č. 128/2000 Sb., o obcích - § 10 písm. a) - žebrání; zákon č. 128/2000 Sb., o obcích - § 10 písm. a) - pyrotechnika</t>
  </si>
  <si>
    <t>1180759761</t>
  </si>
  <si>
    <t>3/2023</t>
  </si>
  <si>
    <t>kterou se stanovují pravidla pro pohyb psů na veřejných prostranstvích</t>
  </si>
  <si>
    <t>pohyb psů; veřejný pořádek - chov a pohyb zvířat; veřejný pořádek - jiné</t>
  </si>
  <si>
    <t>zákon č. 246/1992 Sb., na ochranu zvířat proti týrání - § 24 odst. 2; zákon č. 128/2000 Sb., o obcích - § 10 písm. a)  - chov a pohyb zvířat; zákon č. 128/2000 Sb., o obcích - § 10 písm. c) - jiné</t>
  </si>
  <si>
    <t>1180757101</t>
  </si>
  <si>
    <t>2/2023</t>
  </si>
  <si>
    <t>2023-05-15</t>
  </si>
  <si>
    <t>4/2022: o nočním klidu</t>
  </si>
  <si>
    <t>6/2023: Obecně závazná vyhláška, kterou se mění obecně závazná vyhláška č. 2/2023 o nočním klidu</t>
  </si>
  <si>
    <t>1178358191</t>
  </si>
  <si>
    <t>1/2023</t>
  </si>
  <si>
    <t>kterou se zrušuje obecně závazná vyhláška č. 6/2012</t>
  </si>
  <si>
    <t>2023-02-10</t>
  </si>
  <si>
    <t>ústavní zákon č. 1/1993 Sb., Ústava České republiky - čl. 104 odst. 3 - zrušovací OZV</t>
  </si>
  <si>
    <t xml:space="preserve">6/2012: k zabezpečení místních záležitostí veřejného pořádku na veřejných prostranstvích </t>
  </si>
  <si>
    <t>1134423318</t>
  </si>
  <si>
    <t>6/2022</t>
  </si>
  <si>
    <t>Obecně závazná vyhláška o stanovení obecního systému odpadového hospodářství</t>
  </si>
  <si>
    <t>2022-11-01</t>
  </si>
  <si>
    <t>systém odpadového hospodářství</t>
  </si>
  <si>
    <t>zákon č. 541/2020 Sb., o odpadech - § 59 odst. 4</t>
  </si>
  <si>
    <t>12/2006: o nakládání s komunálním a stavebním odpadem</t>
  </si>
  <si>
    <t>1085377981</t>
  </si>
  <si>
    <t>5/2022</t>
  </si>
  <si>
    <t>Obecně závazná vyhláška, kterou se zrušuje obecně závazná vyhláška č. 5/2020 o evidenci označených psů a jejich majitelů</t>
  </si>
  <si>
    <t>2022-10-06</t>
  </si>
  <si>
    <t>5/2020: o evidenci označených psů a jejich chovatelů</t>
  </si>
  <si>
    <t>1085353650</t>
  </si>
  <si>
    <t>4/2022</t>
  </si>
  <si>
    <t>2022-05-01</t>
  </si>
  <si>
    <t>3/2021: o nočním klidu</t>
  </si>
  <si>
    <t>2/2023: o nočním klidu; 2/2023: o nočním klidu</t>
  </si>
  <si>
    <t>1019174618</t>
  </si>
  <si>
    <t>526/1992</t>
  </si>
  <si>
    <t>o zřízení městské policie</t>
  </si>
  <si>
    <t>1992-06-01</t>
  </si>
  <si>
    <t>Dle přechodného ustanovení</t>
  </si>
  <si>
    <t>obecní policie</t>
  </si>
  <si>
    <t xml:space="preserve">zákon č. 553/1991 Sb., o obecní policii - § 1 odst. 1 </t>
  </si>
  <si>
    <t>1001567039</t>
  </si>
  <si>
    <t>605/2002</t>
  </si>
  <si>
    <t>o udělování čestného občanství města Chebu</t>
  </si>
  <si>
    <t>2002-02-15</t>
  </si>
  <si>
    <t>jiná</t>
  </si>
  <si>
    <t xml:space="preserve">ústavní zákon č. 1/1993 Sb., Ústava České republiky - čl. 104 odst. 3 </t>
  </si>
  <si>
    <t>1001566101</t>
  </si>
  <si>
    <t>3/2005</t>
  </si>
  <si>
    <t>k zabezpečení místních záležitostí veřejného pořádku při nabízení, poskytování a vyhledávání sexuálních služeb na veřejných prostranstvích</t>
  </si>
  <si>
    <t>2005-10-15</t>
  </si>
  <si>
    <t>veřejný pořádek - prostituce</t>
  </si>
  <si>
    <t>zákon č. 128/2000 Sb., o obcích - § 10 písm. a) - prostituce</t>
  </si>
  <si>
    <t>1001564391</t>
  </si>
  <si>
    <t>8/2005</t>
  </si>
  <si>
    <t>o znaku, praporu, vlajce, pečeti města a o řetězu starosty města</t>
  </si>
  <si>
    <t>2006-01-15</t>
  </si>
  <si>
    <t>1001562674</t>
  </si>
  <si>
    <t>12/2006</t>
  </si>
  <si>
    <t>o nakládání s komunálním a stavebním odpadem</t>
  </si>
  <si>
    <t>2006-08-01</t>
  </si>
  <si>
    <t>6/2022: Obecně závazná vyhláška o stanovení obecního systému odpadového hospodářství</t>
  </si>
  <si>
    <t>1001559975</t>
  </si>
  <si>
    <t>7/2007</t>
  </si>
  <si>
    <t>o označování ulic, veřejných prostranství a číslování budov ve městě Chebu</t>
  </si>
  <si>
    <t>2007-10-01</t>
  </si>
  <si>
    <t>1001556094</t>
  </si>
  <si>
    <t>6/2012</t>
  </si>
  <si>
    <t xml:space="preserve">k zabezpečení místních záležitostí veřejného pořádku na veřejných prostranstvích </t>
  </si>
  <si>
    <t>2012-06-01</t>
  </si>
  <si>
    <t>veřejný pořádek - chov a pohyb zvířat; veřejný pořádek - pyrotechnika; veřejný pořádek - údržba a ochrana veřejné zeleně; veřejný pořádek - žebrání</t>
  </si>
  <si>
    <t>zákon č. 128/2000 Sb., o obcích - § 10 písm. a)  - chov a pohyb zvířat; zákon č. 128/2000 Sb., o obcích - § 10 písm. a) - pyrotechnika; zákon č. 128/2000 Sb., o obcích - § 10 písm. c) - údržba a ochrana veřejné zeleně; zákon č. 128/2000 Sb., o obcích - § 10 písm. a) - žebrání</t>
  </si>
  <si>
    <t>1/2023: kterou se zrušuje obecně závazná vyhláška č. 6/2012; 1/2023: kterou se zrušuje obecně závazná vyhláška č. 6/2012</t>
  </si>
  <si>
    <t>1001548045</t>
  </si>
  <si>
    <t>9/2012</t>
  </si>
  <si>
    <t>kterým se mění nařízení města Chebu č. 7/2012 Tržní řád</t>
  </si>
  <si>
    <t>2012-09-29</t>
  </si>
  <si>
    <t>regulace prodeje zboží a nabízení služeb - tržní řád</t>
  </si>
  <si>
    <t xml:space="preserve">zákon č. 455/1991 Sb., živnostenský zákon - § 18 odst. 1 </t>
  </si>
  <si>
    <t>7/2012: Tržní řád</t>
  </si>
  <si>
    <t>1001538146</t>
  </si>
  <si>
    <t>7/2012</t>
  </si>
  <si>
    <t>Tržní řád</t>
  </si>
  <si>
    <t>2012-07-01</t>
  </si>
  <si>
    <t>9/2012: kterým se mění nařízení města Chebu č. 7/2012 Tržní řád</t>
  </si>
  <si>
    <t>1001536305</t>
  </si>
  <si>
    <t>3/2015</t>
  </si>
  <si>
    <t>o omezení hlučných činností</t>
  </si>
  <si>
    <t>2015-04-01</t>
  </si>
  <si>
    <t>veřejný pořádek - hlučné činnosti</t>
  </si>
  <si>
    <t>zákon č. 128/2000 Sb., o obcích - § 10 písm. a) - hlučné činnosti</t>
  </si>
  <si>
    <t>1001531998</t>
  </si>
  <si>
    <t>8/2018</t>
  </si>
  <si>
    <t>o zabezpečení některých místních záležitostí veřejného pořádku</t>
  </si>
  <si>
    <t>2018-10-15</t>
  </si>
  <si>
    <t>veřejný pořádek - provozní doba hostinských zařízení; hazardní hry</t>
  </si>
  <si>
    <t xml:space="preserve">zákon č. 128/2000 Sb., o obcích - § 10 písm. a) - provozní doba hostinských zařízení; zákon č. 186/2016 Sb., o hazardních hrách - § 12 </t>
  </si>
  <si>
    <t>1001530213</t>
  </si>
  <si>
    <t>9/2018</t>
  </si>
  <si>
    <t>kterým se vydává Řád veřejného pohřebiště města Chebu</t>
  </si>
  <si>
    <t>2019-01-01</t>
  </si>
  <si>
    <t xml:space="preserve">ústavní zákon č. 1/1993 Sb., Ústava České republiky - čl. 79 odst. 3 </t>
  </si>
  <si>
    <t>1001524033</t>
  </si>
  <si>
    <t>10/2018</t>
  </si>
  <si>
    <t>o regulaci provozování hazardních her</t>
  </si>
  <si>
    <t>2018-12-23</t>
  </si>
  <si>
    <t>2/2024: kterou se mění obecně závazná vyhláška č. 10/2018 o regulaci provozování hazardních her; 4/2025: kterou se mění obecně závazná vyhláška č. 10/2018 o regulaci provozování hazardních her; 4/2025: kterou se mění obecně závazná vyhláška č. 10/2018 o regulaci provozování hazardních her</t>
  </si>
  <si>
    <t>1001515687</t>
  </si>
  <si>
    <t>2/2019</t>
  </si>
  <si>
    <t>2019-07-01</t>
  </si>
  <si>
    <t>5/2023: kterým se stanovují maximální ceny za nájem hrobových míst a maximální ceny za služby hřbitovní poskytované v souvislosti s pronájmem a užíváním hrobového místa; 5/2023: kterým se stanovují maximální ceny za nájem hrobových míst a maximální ceny za služby hřbitovní poskytované v souvislosti s pronájmem a užíváním hrobového místa</t>
  </si>
  <si>
    <t>1001034288</t>
  </si>
  <si>
    <t>5/2019</t>
  </si>
  <si>
    <t>2020-01-01</t>
  </si>
  <si>
    <t>7/2023: o stanovení koeficientů pro výpočet daně z nemovitých věcí; 7/2023: o stanovení koeficientů pro výpočet daně z nemovitých věcí</t>
  </si>
  <si>
    <t>1001020896</t>
  </si>
  <si>
    <t>6/2019</t>
  </si>
  <si>
    <t>2019-10-16</t>
  </si>
  <si>
    <t>1001014094</t>
  </si>
  <si>
    <t>7/2019</t>
  </si>
  <si>
    <t>1001011346</t>
  </si>
  <si>
    <t>8/2019</t>
  </si>
  <si>
    <t>o placeném stání motorových vozidel na místních komunikacích na území města Chebu</t>
  </si>
  <si>
    <t xml:space="preserve">pozemní komunikace - zpoplatnění stání a odstavení </t>
  </si>
  <si>
    <t xml:space="preserve">zákon č. 13/1997 Sb., o pozemních komunikacích - § 23 odst. 1 </t>
  </si>
  <si>
    <t>1001004796</t>
  </si>
  <si>
    <t>5/2020</t>
  </si>
  <si>
    <t>o evidenci označených psů a jejich chovatelů</t>
  </si>
  <si>
    <t>2020-03-12</t>
  </si>
  <si>
    <t>pohyb psů</t>
  </si>
  <si>
    <t>zákon č. 246/1992 Sb., na ochranu zvířat proti týrání - § 24 odst. 2</t>
  </si>
  <si>
    <t>5/2022: Obecně závazná vyhláška, kterou se zrušuje obecně závazná vyhláška č. 5/2020 o evidenci označených psů a jejich majitelů</t>
  </si>
  <si>
    <t>1001002961</t>
  </si>
  <si>
    <t>9/2020</t>
  </si>
  <si>
    <t xml:space="preserve">o zákazu konzumace alkoholických nápojů na vymezených veřejných prostranstvích  </t>
  </si>
  <si>
    <t>2020-07-01</t>
  </si>
  <si>
    <t>veřejný pořádek - konzumace alkoholu</t>
  </si>
  <si>
    <t>zákon č. 128/2000 Sb., o obcích - § 10 písm. a) - konzumace alkoholu</t>
  </si>
  <si>
    <t>1000997679</t>
  </si>
  <si>
    <t>2/2021</t>
  </si>
  <si>
    <t>kterým se stanovují maximální ceny za nucené odtahy silničních vozidel a vraků, nucené odtahy silničních vozidel po dopravní nehodě a střežení těchto vozidel na určených parkovištích</t>
  </si>
  <si>
    <t>2021-04-01</t>
  </si>
  <si>
    <t>1000994589</t>
  </si>
  <si>
    <t>3/2021</t>
  </si>
  <si>
    <t>2021-04-15</t>
  </si>
  <si>
    <t>zákon č. 251/2016 Sb., o některých přestupcích - § 5 odst. 6</t>
  </si>
  <si>
    <t>1000991549</t>
  </si>
  <si>
    <t>4/2021</t>
  </si>
  <si>
    <t>2021-05-01</t>
  </si>
  <si>
    <t>1000989581</t>
  </si>
  <si>
    <t>6/2021</t>
  </si>
  <si>
    <t>2022-01-01</t>
  </si>
  <si>
    <t>10/2023: o místním poplatku za obecní systém odpadového hospodářství</t>
  </si>
  <si>
    <t>1000982742</t>
  </si>
  <si>
    <t>3/2022</t>
  </si>
  <si>
    <t>2/2022 - Obecně závazná vyhláška o místním poplatku za užívání veřejného prostranství</t>
  </si>
  <si>
    <t>2022-03-01</t>
  </si>
  <si>
    <t>992598483</t>
  </si>
  <si>
    <t>2/2022</t>
  </si>
  <si>
    <t>VÝMAZ</t>
  </si>
  <si>
    <t>992594399</t>
  </si>
  <si>
    <t>1/2022</t>
  </si>
  <si>
    <t>1/2022 - Obecně závazná vyhláška o místním poplatku ze psů</t>
  </si>
  <si>
    <t>9/2023: o místním poplatku ze psů</t>
  </si>
  <si>
    <t>992593240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</si>
</sst>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18.7109375" customWidth="1"/>
    <col min="5" max="5" width="10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63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46198</v>
      </c>
      <c r="I2" s="1">
        <v>46199.48872434888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HYPERLINK("https://sbirkapp.gov.cz/detail/SPPKWX7UHT6GDHGS", "https://sbirkapp.gov.cz/detail/SPPKWX7UHT6GDHGS")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46198</v>
      </c>
      <c r="I3" s="1">
        <v>46199.48445307653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HYPERLINK("https://sbirkapp.gov.cz/detail/SPPNK5FH2V7TRJTA", "https://sbirkapp.gov.cz/detail/SPPNK5FH2V7TRJTA")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46128</v>
      </c>
      <c r="I4" s="1">
        <v>46132.46123063398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HYPERLINK("https://sbirkapp.gov.cz/detail/SPPVUL2KF6HXLSBA", "https://sbirkapp.gov.cz/detail/SPPVUL2KF6HXLSBA")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46093</v>
      </c>
      <c r="I5" s="1">
        <v>46097.63424048018</v>
      </c>
      <c r="J5" t="s">
        <v>51</v>
      </c>
      <c r="K5" t="s">
        <v>31</v>
      </c>
      <c r="M5" t="s">
        <v>52</v>
      </c>
      <c r="N5" t="s">
        <v>53</v>
      </c>
      <c r="O5" t="s">
        <v>54</v>
      </c>
      <c r="S5" t="b">
        <v>1</v>
      </c>
      <c r="U5" s="2">
        <f>HYPERLINK("https://sbirkapp.gov.cz/detail/SPPBX4RWTZRMIUMI", "https://sbirkapp.gov.cz/detail/SPPBX4RWTZRMIUMI")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29</v>
      </c>
      <c r="H6" s="1">
        <v>46009</v>
      </c>
      <c r="I6" s="1">
        <v>46010.41270932825</v>
      </c>
      <c r="J6" t="s">
        <v>57</v>
      </c>
      <c r="K6" t="s">
        <v>31</v>
      </c>
      <c r="M6" t="s">
        <v>32</v>
      </c>
      <c r="N6" t="s">
        <v>33</v>
      </c>
      <c r="P6" t="s">
        <v>58</v>
      </c>
      <c r="R6" t="s">
        <v>59</v>
      </c>
      <c r="S6" t="b">
        <v>0</v>
      </c>
      <c r="T6" s="1">
        <v>46266</v>
      </c>
      <c r="U6" s="2">
        <f>HYPERLINK("https://sbirkapp.gov.cz/detail/SPPE3BTIKZJU2AOO", "https://sbirkapp.gov.cz/detail/SPPE3BTIKZJU2AOO")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37</v>
      </c>
      <c r="H7" s="1">
        <v>46009</v>
      </c>
      <c r="I7" s="1">
        <v>46010.40796311336</v>
      </c>
      <c r="J7" t="s">
        <v>57</v>
      </c>
      <c r="K7" t="s">
        <v>31</v>
      </c>
      <c r="M7" t="s">
        <v>38</v>
      </c>
      <c r="N7" t="s">
        <v>39</v>
      </c>
      <c r="P7" t="s">
        <v>62</v>
      </c>
      <c r="R7" t="s">
        <v>63</v>
      </c>
      <c r="S7" t="b">
        <v>0</v>
      </c>
      <c r="T7" s="1">
        <v>46266</v>
      </c>
      <c r="U7" s="2">
        <f>HYPERLINK("https://sbirkapp.gov.cz/detail/SPPTLDT4G4SAPXEM", "https://sbirkapp.gov.cz/detail/SPPTLDT4G4SAPXEM")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46009</v>
      </c>
      <c r="I8" s="1">
        <v>46010.4010812294</v>
      </c>
      <c r="J8" t="s">
        <v>57</v>
      </c>
      <c r="K8" t="s">
        <v>31</v>
      </c>
      <c r="M8" t="s">
        <v>67</v>
      </c>
      <c r="N8" t="s">
        <v>68</v>
      </c>
      <c r="O8" t="s">
        <v>69</v>
      </c>
      <c r="S8" t="b">
        <v>1</v>
      </c>
      <c r="U8" s="2">
        <f>HYPERLINK("https://sbirkapp.gov.cz/detail/SPPPXTCV7QWKJCRI", "https://sbirkapp.gov.cz/detail/SPPPXTCV7QWKJCRI")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46009</v>
      </c>
      <c r="I9" s="1">
        <v>46010.39845119619</v>
      </c>
      <c r="J9" t="s">
        <v>57</v>
      </c>
      <c r="K9" t="s">
        <v>31</v>
      </c>
      <c r="M9" t="s">
        <v>52</v>
      </c>
      <c r="N9" t="s">
        <v>53</v>
      </c>
      <c r="O9" t="s">
        <v>54</v>
      </c>
      <c r="Q9" t="s">
        <v>73</v>
      </c>
      <c r="S9" t="b">
        <v>1</v>
      </c>
      <c r="U9" s="2">
        <f>HYPERLINK("https://sbirkapp.gov.cz/detail/SPPN3PJFL57FJLJU", "https://sbirkapp.gov.cz/detail/SPPN3PJFL57FJLJU")</f>
        <v>0</v>
      </c>
      <c r="V9" t="s">
        <v>74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75</v>
      </c>
      <c r="F10" t="s">
        <v>76</v>
      </c>
      <c r="G10" t="s">
        <v>77</v>
      </c>
      <c r="H10" s="1">
        <v>45939</v>
      </c>
      <c r="I10" s="1">
        <v>45952.41034706876</v>
      </c>
      <c r="J10" t="s">
        <v>78</v>
      </c>
      <c r="K10" t="s">
        <v>31</v>
      </c>
      <c r="M10" t="s">
        <v>79</v>
      </c>
      <c r="N10" t="s">
        <v>80</v>
      </c>
      <c r="S10" t="b">
        <v>1</v>
      </c>
      <c r="U10" s="2">
        <f>HYPERLINK("https://sbirkapp.gov.cz/detail/SPPONJ5PQOX645W6", "https://sbirkapp.gov.cz/detail/SPPONJ5PQOX645W6")</f>
        <v>0</v>
      </c>
      <c r="V10" t="s">
        <v>81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43</v>
      </c>
      <c r="H11" s="1">
        <v>45729</v>
      </c>
      <c r="I11" s="1">
        <v>45730.54215663244</v>
      </c>
      <c r="J11" t="s">
        <v>83</v>
      </c>
      <c r="K11" t="s">
        <v>31</v>
      </c>
      <c r="M11" t="s">
        <v>45</v>
      </c>
      <c r="N11" t="s">
        <v>46</v>
      </c>
      <c r="P11" t="s">
        <v>84</v>
      </c>
      <c r="R11" t="s">
        <v>85</v>
      </c>
      <c r="S11" t="b">
        <v>0</v>
      </c>
      <c r="T11" s="1">
        <v>46147</v>
      </c>
      <c r="U11" s="2">
        <f>HYPERLINK("https://sbirkapp.gov.cz/detail/SPPOJ5DLA5KQNXPY", "https://sbirkapp.gov.cz/detail/SPPOJ5DLA5KQNXPY")</f>
        <v>0</v>
      </c>
      <c r="V11" t="s">
        <v>86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87</v>
      </c>
      <c r="F12" t="s">
        <v>28</v>
      </c>
      <c r="G12" t="s">
        <v>88</v>
      </c>
      <c r="H12" s="1">
        <v>45463</v>
      </c>
      <c r="I12" s="1">
        <v>45470.36537981597</v>
      </c>
      <c r="J12" t="s">
        <v>89</v>
      </c>
      <c r="K12" t="s">
        <v>31</v>
      </c>
      <c r="M12" t="s">
        <v>90</v>
      </c>
      <c r="N12" t="s">
        <v>91</v>
      </c>
      <c r="P12" t="s">
        <v>92</v>
      </c>
      <c r="S12" t="b">
        <v>1</v>
      </c>
      <c r="U12" s="2">
        <f>HYPERLINK("https://sbirkapp.gov.cz/detail/SPPJEKCMZEJSEM72", "https://sbirkapp.gov.cz/detail/SPPJEKCMZEJSEM72")</f>
        <v>0</v>
      </c>
      <c r="V12" t="s">
        <v>93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43</v>
      </c>
      <c r="H13" s="1">
        <v>45463</v>
      </c>
      <c r="I13" s="1">
        <v>45469.68082337141</v>
      </c>
      <c r="J13" t="s">
        <v>95</v>
      </c>
      <c r="K13" t="s">
        <v>31</v>
      </c>
      <c r="M13" t="s">
        <v>45</v>
      </c>
      <c r="N13" t="s">
        <v>46</v>
      </c>
      <c r="P13" t="s">
        <v>96</v>
      </c>
      <c r="R13" t="s">
        <v>47</v>
      </c>
      <c r="S13" t="b">
        <v>0</v>
      </c>
      <c r="T13" s="1">
        <v>45745</v>
      </c>
      <c r="U13" s="2">
        <f>HYPERLINK("https://sbirkapp.gov.cz/detail/SPP3G5IPYFXVP34K", "https://sbirkapp.gov.cz/detail/SPP3G5IPYFXVP34K")</f>
        <v>0</v>
      </c>
      <c r="V13" t="s">
        <v>97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66</v>
      </c>
      <c r="H14" s="1">
        <v>45365</v>
      </c>
      <c r="I14" s="1">
        <v>45366.48999182806</v>
      </c>
      <c r="J14" t="s">
        <v>99</v>
      </c>
      <c r="K14" t="s">
        <v>31</v>
      </c>
      <c r="M14" t="s">
        <v>67</v>
      </c>
      <c r="N14" t="s">
        <v>100</v>
      </c>
      <c r="O14" t="s">
        <v>69</v>
      </c>
      <c r="Q14" t="s">
        <v>101</v>
      </c>
      <c r="S14" t="b">
        <v>1</v>
      </c>
      <c r="U14" s="2">
        <f>HYPERLINK("https://sbirkapp.gov.cz/detail/SPPSNA6WOSLI26Y6", "https://sbirkapp.gov.cz/detail/SPPSNA6WOSLI26Y6")</f>
        <v>0</v>
      </c>
      <c r="V14" t="s">
        <v>102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28</v>
      </c>
      <c r="G15" t="s">
        <v>104</v>
      </c>
      <c r="H15" s="1">
        <v>45365</v>
      </c>
      <c r="I15" s="1">
        <v>45366.4868207228</v>
      </c>
      <c r="J15" t="s">
        <v>99</v>
      </c>
      <c r="K15" t="s">
        <v>31</v>
      </c>
      <c r="M15" t="s">
        <v>105</v>
      </c>
      <c r="N15" t="s">
        <v>106</v>
      </c>
      <c r="O15" t="s">
        <v>107</v>
      </c>
      <c r="S15" t="b">
        <v>1</v>
      </c>
      <c r="U15" s="2">
        <f>HYPERLINK("https://sbirkapp.gov.cz/detail/SPPWYUOCA4AVMGBE", "https://sbirkapp.gov.cz/detail/SPPWYUOCA4AVMGBE")</f>
        <v>0</v>
      </c>
      <c r="V15" t="s">
        <v>108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28</v>
      </c>
      <c r="G16" t="s">
        <v>110</v>
      </c>
      <c r="H16" s="1">
        <v>45218</v>
      </c>
      <c r="I16" s="1">
        <v>45223.41002714126</v>
      </c>
      <c r="J16" t="s">
        <v>111</v>
      </c>
      <c r="K16" t="s">
        <v>31</v>
      </c>
      <c r="M16" t="s">
        <v>52</v>
      </c>
      <c r="N16" t="s">
        <v>53</v>
      </c>
      <c r="P16" t="s">
        <v>112</v>
      </c>
      <c r="Q16" t="s">
        <v>113</v>
      </c>
      <c r="S16" t="b">
        <v>1</v>
      </c>
      <c r="U16" s="2">
        <f>HYPERLINK("https://sbirkapp.gov.cz/detail/SPPD7VJ2SSF5F2VK", "https://sbirkapp.gov.cz/detail/SPPD7VJ2SSF5F2VK")</f>
        <v>0</v>
      </c>
      <c r="V16" t="s">
        <v>114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115</v>
      </c>
      <c r="F17" t="s">
        <v>28</v>
      </c>
      <c r="G17" t="s">
        <v>116</v>
      </c>
      <c r="H17" s="1">
        <v>45218</v>
      </c>
      <c r="I17" s="1">
        <v>45223.40719282975</v>
      </c>
      <c r="J17" t="s">
        <v>111</v>
      </c>
      <c r="K17" t="s">
        <v>31</v>
      </c>
      <c r="M17" t="s">
        <v>117</v>
      </c>
      <c r="N17" t="s">
        <v>118</v>
      </c>
      <c r="P17" t="s">
        <v>119</v>
      </c>
      <c r="S17" t="b">
        <v>1</v>
      </c>
      <c r="U17" s="2">
        <f>HYPERLINK("https://sbirkapp.gov.cz/detail/SPPDUZIXZLZNTZHA", "https://sbirkapp.gov.cz/detail/SPPDUZIXZLZNTZHA")</f>
        <v>0</v>
      </c>
      <c r="V17" t="s">
        <v>120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121</v>
      </c>
      <c r="F18" t="s">
        <v>28</v>
      </c>
      <c r="G18" t="s">
        <v>122</v>
      </c>
      <c r="H18" s="1">
        <v>45218</v>
      </c>
      <c r="I18" s="1">
        <v>45223.40451698563</v>
      </c>
      <c r="J18" t="s">
        <v>111</v>
      </c>
      <c r="K18" t="s">
        <v>31</v>
      </c>
      <c r="M18" t="s">
        <v>123</v>
      </c>
      <c r="N18" t="s">
        <v>124</v>
      </c>
      <c r="P18" t="s">
        <v>125</v>
      </c>
      <c r="S18" t="b">
        <v>1</v>
      </c>
      <c r="U18" s="2">
        <f>HYPERLINK("https://sbirkapp.gov.cz/detail/SPPZTKPPVSPQH3R6", "https://sbirkapp.gov.cz/detail/SPPZTKPPVSPQH3R6")</f>
        <v>0</v>
      </c>
      <c r="V18" t="s">
        <v>126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45218</v>
      </c>
      <c r="I19" s="1">
        <v>45223.402915592</v>
      </c>
      <c r="J19" t="s">
        <v>111</v>
      </c>
      <c r="K19" t="s">
        <v>31</v>
      </c>
      <c r="M19" t="s">
        <v>105</v>
      </c>
      <c r="N19" t="s">
        <v>106</v>
      </c>
      <c r="P19" t="s">
        <v>129</v>
      </c>
      <c r="Q19" t="s">
        <v>130</v>
      </c>
      <c r="S19" t="b">
        <v>1</v>
      </c>
      <c r="U19" s="2">
        <f>HYPERLINK("https://sbirkapp.gov.cz/detail/SPPEFGTH7D2ONAQY", "https://sbirkapp.gov.cz/detail/SPPEFGTH7D2ONAQY")</f>
        <v>0</v>
      </c>
      <c r="V19" t="s">
        <v>131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132</v>
      </c>
      <c r="F20" t="s">
        <v>28</v>
      </c>
      <c r="G20" t="s">
        <v>133</v>
      </c>
      <c r="H20" s="1">
        <v>45190</v>
      </c>
      <c r="I20" s="1">
        <v>45194.38042059332</v>
      </c>
      <c r="J20" t="s">
        <v>111</v>
      </c>
      <c r="K20" t="s">
        <v>31</v>
      </c>
      <c r="M20" t="s">
        <v>134</v>
      </c>
      <c r="N20" t="s">
        <v>135</v>
      </c>
      <c r="P20" t="s">
        <v>136</v>
      </c>
      <c r="R20" t="s">
        <v>137</v>
      </c>
      <c r="S20" t="b">
        <v>0</v>
      </c>
      <c r="T20" s="1">
        <v>45658</v>
      </c>
      <c r="U20" s="2">
        <f>HYPERLINK("https://sbirkapp.gov.cz/detail/SPPFUUWBYQCQ5BUU", "https://sbirkapp.gov.cz/detail/SPPFUUWBYQCQ5BUU")</f>
        <v>0</v>
      </c>
      <c r="V20" t="s">
        <v>138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139</v>
      </c>
      <c r="F21" t="s">
        <v>28</v>
      </c>
      <c r="G21" t="s">
        <v>140</v>
      </c>
      <c r="H21" s="1">
        <v>45190</v>
      </c>
      <c r="I21" s="1">
        <v>45191.49143640154</v>
      </c>
      <c r="J21" t="s">
        <v>141</v>
      </c>
      <c r="K21" t="s">
        <v>31</v>
      </c>
      <c r="M21" t="s">
        <v>45</v>
      </c>
      <c r="N21" t="s">
        <v>46</v>
      </c>
      <c r="O21" t="s">
        <v>142</v>
      </c>
      <c r="R21" t="s">
        <v>84</v>
      </c>
      <c r="S21" t="b">
        <v>0</v>
      </c>
      <c r="T21" s="1">
        <v>45488</v>
      </c>
      <c r="U21" s="2">
        <f>HYPERLINK("https://sbirkapp.gov.cz/detail/SPPL5ZG5PAO32DVA", "https://sbirkapp.gov.cz/detail/SPPL5ZG5PAO32DVA")</f>
        <v>0</v>
      </c>
      <c r="V21" t="s">
        <v>143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144</v>
      </c>
      <c r="F22" t="s">
        <v>76</v>
      </c>
      <c r="G22" t="s">
        <v>145</v>
      </c>
      <c r="H22" s="1">
        <v>45169</v>
      </c>
      <c r="I22" s="1">
        <v>45176.57853246756</v>
      </c>
      <c r="J22" t="s">
        <v>146</v>
      </c>
      <c r="K22" t="s">
        <v>31</v>
      </c>
      <c r="M22" t="s">
        <v>147</v>
      </c>
      <c r="N22" t="s">
        <v>148</v>
      </c>
      <c r="P22" t="s">
        <v>149</v>
      </c>
      <c r="R22" t="s">
        <v>150</v>
      </c>
      <c r="S22" t="s">
        <v>151</v>
      </c>
      <c r="T22" t="s">
        <v>152</v>
      </c>
      <c r="U22" s="2">
        <f>HYPERLINK("https://sbirkapp.gov.cz/detail/SPPV4ARLBXRA2TNK", "https://sbirkapp.gov.cz/detail/SPPV4ARLBXRA2TNK")</f>
        <v>0</v>
      </c>
      <c r="V22" t="s">
        <v>153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154</v>
      </c>
      <c r="F23" t="s">
        <v>28</v>
      </c>
      <c r="G23" t="s">
        <v>155</v>
      </c>
      <c r="H23" s="1">
        <v>45036</v>
      </c>
      <c r="I23" s="1">
        <v>45042.32219962071</v>
      </c>
      <c r="J23" t="s">
        <v>156</v>
      </c>
      <c r="K23" t="s">
        <v>31</v>
      </c>
      <c r="M23" t="s">
        <v>157</v>
      </c>
      <c r="N23" t="s">
        <v>158</v>
      </c>
      <c r="S23" t="b">
        <v>1</v>
      </c>
      <c r="U23" s="2">
        <f>HYPERLINK("https://sbirkapp.gov.cz/detail/SPPCCBS5YVMBSYY4", "https://sbirkapp.gov.cz/detail/SPPCCBS5YVMBSYY4")</f>
        <v>0</v>
      </c>
      <c r="V23" t="s">
        <v>159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160</v>
      </c>
      <c r="F24" t="s">
        <v>28</v>
      </c>
      <c r="G24" t="s">
        <v>161</v>
      </c>
      <c r="H24" s="1">
        <v>45036</v>
      </c>
      <c r="I24" s="1">
        <v>45042.31677255775</v>
      </c>
      <c r="J24" t="s">
        <v>156</v>
      </c>
      <c r="K24" t="s">
        <v>31</v>
      </c>
      <c r="M24" t="s">
        <v>162</v>
      </c>
      <c r="N24" t="s">
        <v>163</v>
      </c>
      <c r="S24" t="b">
        <v>1</v>
      </c>
      <c r="U24" s="2">
        <f>HYPERLINK("https://sbirkapp.gov.cz/detail/SPPUQU5PNA4QK5CW", "https://sbirkapp.gov.cz/detail/SPPUQU5PNA4QK5CW")</f>
        <v>0</v>
      </c>
      <c r="V24" t="s">
        <v>164</v>
      </c>
      <c r="W24">
        <v>3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165</v>
      </c>
      <c r="F25" t="s">
        <v>28</v>
      </c>
      <c r="G25" t="s">
        <v>43</v>
      </c>
      <c r="H25" s="1">
        <v>45036</v>
      </c>
      <c r="I25" s="1">
        <v>45037.33742727301</v>
      </c>
      <c r="J25" t="s">
        <v>166</v>
      </c>
      <c r="K25" t="s">
        <v>31</v>
      </c>
      <c r="M25" t="s">
        <v>45</v>
      </c>
      <c r="N25" t="s">
        <v>46</v>
      </c>
      <c r="P25" t="s">
        <v>167</v>
      </c>
      <c r="Q25" t="s">
        <v>168</v>
      </c>
      <c r="R25" t="s">
        <v>84</v>
      </c>
      <c r="S25" t="b">
        <v>0</v>
      </c>
      <c r="T25" s="1">
        <v>45488</v>
      </c>
      <c r="U25" s="2">
        <f>HYPERLINK("https://sbirkapp.gov.cz/detail/SPPHXFYCBT2UWPKQ", "https://sbirkapp.gov.cz/detail/SPPHXFYCBT2UWPKQ")</f>
        <v>0</v>
      </c>
      <c r="V25" t="s">
        <v>169</v>
      </c>
      <c r="W25">
        <v>2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170</v>
      </c>
      <c r="F26" t="s">
        <v>28</v>
      </c>
      <c r="G26" t="s">
        <v>171</v>
      </c>
      <c r="H26" s="1">
        <v>44945</v>
      </c>
      <c r="I26" s="1">
        <v>44952.34666539351</v>
      </c>
      <c r="J26" t="s">
        <v>172</v>
      </c>
      <c r="K26" t="s">
        <v>31</v>
      </c>
      <c r="M26" t="s">
        <v>79</v>
      </c>
      <c r="N26" t="s">
        <v>173</v>
      </c>
      <c r="P26" t="s">
        <v>174</v>
      </c>
      <c r="S26" t="b">
        <v>1</v>
      </c>
      <c r="U26" s="2">
        <f>HYPERLINK("https://sbirkapp.gov.cz/detail/SPPA333EULCZ7QRI", "https://sbirkapp.gov.cz/detail/SPPA333EULCZ7QRI")</f>
        <v>0</v>
      </c>
      <c r="V26" t="s">
        <v>175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176</v>
      </c>
      <c r="F27" t="s">
        <v>28</v>
      </c>
      <c r="G27" t="s">
        <v>177</v>
      </c>
      <c r="H27" s="1">
        <v>44819</v>
      </c>
      <c r="I27" s="1">
        <v>44825.65359839089</v>
      </c>
      <c r="J27" t="s">
        <v>178</v>
      </c>
      <c r="K27" t="s">
        <v>31</v>
      </c>
      <c r="M27" t="s">
        <v>179</v>
      </c>
      <c r="N27" t="s">
        <v>180</v>
      </c>
      <c r="P27" t="s">
        <v>181</v>
      </c>
      <c r="S27" t="b">
        <v>1</v>
      </c>
      <c r="U27" s="2">
        <f>HYPERLINK("https://sbirkapp.gov.cz/detail/SPPYE4YI5EUUSHDA", "https://sbirkapp.gov.cz/detail/SPPYE4YI5EUUSHDA")</f>
        <v>0</v>
      </c>
      <c r="V27" t="s">
        <v>182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183</v>
      </c>
      <c r="F28" t="s">
        <v>28</v>
      </c>
      <c r="G28" t="s">
        <v>184</v>
      </c>
      <c r="H28" s="1">
        <v>44812</v>
      </c>
      <c r="I28" s="1">
        <v>44825.62471287362</v>
      </c>
      <c r="J28" t="s">
        <v>185</v>
      </c>
      <c r="K28" t="s">
        <v>31</v>
      </c>
      <c r="M28" t="s">
        <v>79</v>
      </c>
      <c r="N28" t="s">
        <v>173</v>
      </c>
      <c r="P28" t="s">
        <v>186</v>
      </c>
      <c r="S28" t="b">
        <v>1</v>
      </c>
      <c r="U28" s="2">
        <f>HYPERLINK("https://sbirkapp.gov.cz/detail/SPPMRDU5SRV7KVZW", "https://sbirkapp.gov.cz/detail/SPPMRDU5SRV7KVZW")</f>
        <v>0</v>
      </c>
      <c r="V28" t="s">
        <v>187</v>
      </c>
      <c r="W28">
        <v>2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188</v>
      </c>
      <c r="F29" t="s">
        <v>28</v>
      </c>
      <c r="G29" t="s">
        <v>43</v>
      </c>
      <c r="H29" s="1">
        <v>44644</v>
      </c>
      <c r="I29" s="1">
        <v>44645.59422955288</v>
      </c>
      <c r="J29" t="s">
        <v>189</v>
      </c>
      <c r="K29" t="s">
        <v>31</v>
      </c>
      <c r="M29" t="s">
        <v>45</v>
      </c>
      <c r="N29" t="s">
        <v>46</v>
      </c>
      <c r="P29" t="s">
        <v>190</v>
      </c>
      <c r="R29" t="s">
        <v>191</v>
      </c>
      <c r="S29" t="b">
        <v>0</v>
      </c>
      <c r="T29" s="1">
        <v>45061</v>
      </c>
      <c r="U29" s="2">
        <f>HYPERLINK("https://sbirkapp.gov.cz/detail/SPPKYFNS64LXSMMS", "https://sbirkapp.gov.cz/detail/SPPKYFNS64LXSMMS")</f>
        <v>0</v>
      </c>
      <c r="V29" t="s">
        <v>192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193</v>
      </c>
      <c r="F30" t="s">
        <v>28</v>
      </c>
      <c r="G30" t="s">
        <v>194</v>
      </c>
      <c r="H30" s="1">
        <v>33722</v>
      </c>
      <c r="I30" s="1">
        <v>44602.6560998483</v>
      </c>
      <c r="J30" t="s">
        <v>195</v>
      </c>
      <c r="K30" t="s">
        <v>196</v>
      </c>
      <c r="L30" s="1">
        <v>33723</v>
      </c>
      <c r="M30" t="s">
        <v>197</v>
      </c>
      <c r="N30" t="s">
        <v>198</v>
      </c>
      <c r="S30" t="b">
        <v>1</v>
      </c>
      <c r="U30" s="2">
        <f>HYPERLINK("https://sbirkapp.gov.cz/detail/SPPRQMVCD4GYLVSS", "https://sbirkapp.gov.cz/detail/SPPRQMVCD4GYLVSS")</f>
        <v>0</v>
      </c>
      <c r="V30" t="s">
        <v>199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200</v>
      </c>
      <c r="F31" t="s">
        <v>28</v>
      </c>
      <c r="G31" t="s">
        <v>201</v>
      </c>
      <c r="H31" s="1">
        <v>37280</v>
      </c>
      <c r="I31" s="1">
        <v>44602.65347718047</v>
      </c>
      <c r="J31" t="s">
        <v>202</v>
      </c>
      <c r="K31" t="s">
        <v>196</v>
      </c>
      <c r="L31" s="1">
        <v>37284</v>
      </c>
      <c r="M31" t="s">
        <v>203</v>
      </c>
      <c r="N31" t="s">
        <v>204</v>
      </c>
      <c r="S31" t="b">
        <v>1</v>
      </c>
      <c r="U31" s="2">
        <f>HYPERLINK("https://sbirkapp.gov.cz/detail/SPPAHNYW5QN2QUXU", "https://sbirkapp.gov.cz/detail/SPPAHNYW5QN2QUXU")</f>
        <v>0</v>
      </c>
      <c r="V31" t="s">
        <v>205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206</v>
      </c>
      <c r="F32" t="s">
        <v>28</v>
      </c>
      <c r="G32" t="s">
        <v>207</v>
      </c>
      <c r="H32" s="1">
        <v>38610</v>
      </c>
      <c r="I32" s="1">
        <v>44602.65085583399</v>
      </c>
      <c r="J32" t="s">
        <v>208</v>
      </c>
      <c r="K32" t="s">
        <v>196</v>
      </c>
      <c r="L32" s="1">
        <v>38616</v>
      </c>
      <c r="M32" t="s">
        <v>209</v>
      </c>
      <c r="N32" t="s">
        <v>210</v>
      </c>
      <c r="S32" t="b">
        <v>1</v>
      </c>
      <c r="U32" s="2">
        <f>HYPERLINK("https://sbirkapp.gov.cz/detail/SPPKJGFV54PQ3BH6", "https://sbirkapp.gov.cz/detail/SPPKJGFV54PQ3BH6")</f>
        <v>0</v>
      </c>
      <c r="V32" t="s">
        <v>211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212</v>
      </c>
      <c r="F33" t="s">
        <v>28</v>
      </c>
      <c r="G33" t="s">
        <v>213</v>
      </c>
      <c r="H33" s="1">
        <v>38708</v>
      </c>
      <c r="I33" s="1">
        <v>44602.64822507514</v>
      </c>
      <c r="J33" t="s">
        <v>214</v>
      </c>
      <c r="K33" t="s">
        <v>196</v>
      </c>
      <c r="L33" s="1">
        <v>38709</v>
      </c>
      <c r="M33" t="s">
        <v>203</v>
      </c>
      <c r="N33" t="s">
        <v>204</v>
      </c>
      <c r="S33" t="b">
        <v>1</v>
      </c>
      <c r="U33" s="2">
        <f>HYPERLINK("https://sbirkapp.gov.cz/detail/SPPF5TUIME74JMQE", "https://sbirkapp.gov.cz/detail/SPPF5TUIME74JMQE")</f>
        <v>0</v>
      </c>
      <c r="V33" t="s">
        <v>215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216</v>
      </c>
      <c r="F34" t="s">
        <v>28</v>
      </c>
      <c r="G34" t="s">
        <v>217</v>
      </c>
      <c r="H34" s="1">
        <v>38883</v>
      </c>
      <c r="I34" s="1">
        <v>44602.64506999563</v>
      </c>
      <c r="J34" t="s">
        <v>218</v>
      </c>
      <c r="K34" t="s">
        <v>196</v>
      </c>
      <c r="L34" s="1">
        <v>38888</v>
      </c>
      <c r="M34" t="s">
        <v>179</v>
      </c>
      <c r="N34" t="s">
        <v>180</v>
      </c>
      <c r="R34" t="s">
        <v>219</v>
      </c>
      <c r="S34" t="b">
        <v>0</v>
      </c>
      <c r="T34" s="1">
        <v>44866</v>
      </c>
      <c r="U34" s="2">
        <f>HYPERLINK("https://sbirkapp.gov.cz/detail/SPPEU5R6EJMPVG42", "https://sbirkapp.gov.cz/detail/SPPEU5R6EJMPVG42")</f>
        <v>0</v>
      </c>
      <c r="V34" t="s">
        <v>220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221</v>
      </c>
      <c r="F35" t="s">
        <v>28</v>
      </c>
      <c r="G35" t="s">
        <v>222</v>
      </c>
      <c r="H35" s="1">
        <v>39324</v>
      </c>
      <c r="I35" s="1">
        <v>44602.6398234262</v>
      </c>
      <c r="J35" t="s">
        <v>223</v>
      </c>
      <c r="K35" t="s">
        <v>196</v>
      </c>
      <c r="L35" s="1">
        <v>39335</v>
      </c>
      <c r="M35" t="s">
        <v>203</v>
      </c>
      <c r="N35" t="s">
        <v>204</v>
      </c>
      <c r="S35" t="b">
        <v>1</v>
      </c>
      <c r="U35" s="2">
        <f>HYPERLINK("https://sbirkapp.gov.cz/detail/SPPZLTW3EOPO26N6", "https://sbirkapp.gov.cz/detail/SPPZLTW3EOPO26N6")</f>
        <v>0</v>
      </c>
      <c r="V35" t="s">
        <v>224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225</v>
      </c>
      <c r="F36" t="s">
        <v>28</v>
      </c>
      <c r="G36" t="s">
        <v>226</v>
      </c>
      <c r="H36" s="1">
        <v>41025</v>
      </c>
      <c r="I36" s="1">
        <v>44602.63038241794</v>
      </c>
      <c r="J36" t="s">
        <v>227</v>
      </c>
      <c r="K36" t="s">
        <v>196</v>
      </c>
      <c r="L36" s="1">
        <v>41032</v>
      </c>
      <c r="M36" t="s">
        <v>228</v>
      </c>
      <c r="N36" t="s">
        <v>229</v>
      </c>
      <c r="R36" t="s">
        <v>230</v>
      </c>
      <c r="S36" t="b">
        <v>0</v>
      </c>
      <c r="T36" s="1">
        <v>44967</v>
      </c>
      <c r="U36" s="2">
        <f>HYPERLINK("https://sbirkapp.gov.cz/detail/SPPIXJYYQNHJKLRA", "https://sbirkapp.gov.cz/detail/SPPIXJYYQNHJKLRA")</f>
        <v>0</v>
      </c>
      <c r="V36" t="s">
        <v>231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232</v>
      </c>
      <c r="F37" t="s">
        <v>76</v>
      </c>
      <c r="G37" t="s">
        <v>233</v>
      </c>
      <c r="H37" s="1">
        <v>41165</v>
      </c>
      <c r="I37" s="1">
        <v>44602.61831079137</v>
      </c>
      <c r="J37" t="s">
        <v>234</v>
      </c>
      <c r="K37" t="s">
        <v>196</v>
      </c>
      <c r="L37" s="1">
        <v>41165</v>
      </c>
      <c r="M37" t="s">
        <v>235</v>
      </c>
      <c r="N37" t="s">
        <v>236</v>
      </c>
      <c r="O37" t="s">
        <v>237</v>
      </c>
      <c r="S37" t="b">
        <v>1</v>
      </c>
      <c r="U37" s="2">
        <f>HYPERLINK("https://sbirkapp.gov.cz/detail/SPP43MWK3RIMMNJK", "https://sbirkapp.gov.cz/detail/SPP43MWK3RIMMNJK")</f>
        <v>0</v>
      </c>
      <c r="V37" t="s">
        <v>238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239</v>
      </c>
      <c r="F38" t="s">
        <v>76</v>
      </c>
      <c r="G38" t="s">
        <v>240</v>
      </c>
      <c r="H38" s="1">
        <v>41074</v>
      </c>
      <c r="I38" s="1">
        <v>44602.61514514001</v>
      </c>
      <c r="J38" t="s">
        <v>241</v>
      </c>
      <c r="K38" t="s">
        <v>196</v>
      </c>
      <c r="L38" s="1">
        <v>41075</v>
      </c>
      <c r="M38" t="s">
        <v>235</v>
      </c>
      <c r="N38" t="s">
        <v>236</v>
      </c>
      <c r="Q38" t="s">
        <v>242</v>
      </c>
      <c r="S38" t="b">
        <v>1</v>
      </c>
      <c r="U38" s="2">
        <f>HYPERLINK("https://sbirkapp.gov.cz/detail/SPP74ILQDS5G44X6", "https://sbirkapp.gov.cz/detail/SPP74ILQDS5G44X6")</f>
        <v>0</v>
      </c>
      <c r="V38" t="s">
        <v>243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244</v>
      </c>
      <c r="F39" t="s">
        <v>28</v>
      </c>
      <c r="G39" t="s">
        <v>245</v>
      </c>
      <c r="H39" s="1">
        <v>42061</v>
      </c>
      <c r="I39" s="1">
        <v>44602.61094653256</v>
      </c>
      <c r="J39" t="s">
        <v>246</v>
      </c>
      <c r="K39" t="s">
        <v>196</v>
      </c>
      <c r="L39" s="1">
        <v>42062</v>
      </c>
      <c r="M39" t="s">
        <v>247</v>
      </c>
      <c r="N39" t="s">
        <v>248</v>
      </c>
      <c r="S39" t="b">
        <v>1</v>
      </c>
      <c r="U39" s="2">
        <f>HYPERLINK("https://sbirkapp.gov.cz/detail/SPPJPVY6BBPRQWPS", "https://sbirkapp.gov.cz/detail/SPPJPVY6BBPRQWPS")</f>
        <v>0</v>
      </c>
      <c r="V39" t="s">
        <v>249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250</v>
      </c>
      <c r="F40" t="s">
        <v>28</v>
      </c>
      <c r="G40" t="s">
        <v>251</v>
      </c>
      <c r="H40" s="1">
        <v>43363</v>
      </c>
      <c r="I40" s="1">
        <v>44602.60779394331</v>
      </c>
      <c r="J40" t="s">
        <v>252</v>
      </c>
      <c r="K40" t="s">
        <v>196</v>
      </c>
      <c r="L40" s="1">
        <v>43368</v>
      </c>
      <c r="M40" t="s">
        <v>253</v>
      </c>
      <c r="N40" t="s">
        <v>254</v>
      </c>
      <c r="S40" t="b">
        <v>1</v>
      </c>
      <c r="U40" s="2">
        <f>HYPERLINK("https://sbirkapp.gov.cz/detail/SPPDFL3PMAOZO7UM", "https://sbirkapp.gov.cz/detail/SPPDFL3PMAOZO7UM")</f>
        <v>0</v>
      </c>
      <c r="V40" t="s">
        <v>255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256</v>
      </c>
      <c r="F41" t="s">
        <v>76</v>
      </c>
      <c r="G41" t="s">
        <v>257</v>
      </c>
      <c r="H41" s="1">
        <v>43391</v>
      </c>
      <c r="I41" s="1">
        <v>44602.60044880638</v>
      </c>
      <c r="J41" t="s">
        <v>258</v>
      </c>
      <c r="K41" t="s">
        <v>196</v>
      </c>
      <c r="L41" s="1">
        <v>43398</v>
      </c>
      <c r="M41" t="s">
        <v>203</v>
      </c>
      <c r="N41" t="s">
        <v>259</v>
      </c>
      <c r="S41" t="b">
        <v>1</v>
      </c>
      <c r="U41" s="2">
        <f>HYPERLINK("https://sbirkapp.gov.cz/detail/SPPOPN7CKZHAF3KY", "https://sbirkapp.gov.cz/detail/SPPOPN7CKZHAF3KY")</f>
        <v>0</v>
      </c>
      <c r="V41" t="s">
        <v>260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261</v>
      </c>
      <c r="F42" t="s">
        <v>28</v>
      </c>
      <c r="G42" t="s">
        <v>262</v>
      </c>
      <c r="H42" s="1">
        <v>43440</v>
      </c>
      <c r="I42" s="1">
        <v>44602.59206434862</v>
      </c>
      <c r="J42" t="s">
        <v>263</v>
      </c>
      <c r="K42" t="s">
        <v>196</v>
      </c>
      <c r="L42" s="1">
        <v>43441</v>
      </c>
      <c r="M42" t="s">
        <v>67</v>
      </c>
      <c r="N42" t="s">
        <v>100</v>
      </c>
      <c r="Q42" t="s">
        <v>264</v>
      </c>
      <c r="S42" t="b">
        <v>1</v>
      </c>
      <c r="U42" s="2">
        <f>HYPERLINK("https://sbirkapp.gov.cz/detail/SPPOJJHLCUHE7LWQ", "https://sbirkapp.gov.cz/detail/SPPOJJHLCUHE7LWQ")</f>
        <v>0</v>
      </c>
      <c r="V42" t="s">
        <v>265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266</v>
      </c>
      <c r="F43" t="s">
        <v>76</v>
      </c>
      <c r="G43" t="s">
        <v>145</v>
      </c>
      <c r="H43" s="1">
        <v>43615</v>
      </c>
      <c r="I43" s="1">
        <v>44601.69441966269</v>
      </c>
      <c r="J43" t="s">
        <v>267</v>
      </c>
      <c r="K43" t="s">
        <v>196</v>
      </c>
      <c r="L43" s="1">
        <v>43616</v>
      </c>
      <c r="M43" t="s">
        <v>147</v>
      </c>
      <c r="N43" t="s">
        <v>148</v>
      </c>
      <c r="R43" t="s">
        <v>268</v>
      </c>
      <c r="S43" t="b">
        <v>0</v>
      </c>
      <c r="T43" s="1">
        <v>45200</v>
      </c>
      <c r="U43" s="2">
        <f>HYPERLINK("https://sbirkapp.gov.cz/detail/SPPGHSBREXBCIHUQ", "https://sbirkapp.gov.cz/detail/SPPGHSBREXBCIHUQ")</f>
        <v>0</v>
      </c>
      <c r="V43" t="s">
        <v>269</v>
      </c>
      <c r="W43">
        <v>2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270</v>
      </c>
      <c r="F44" t="s">
        <v>28</v>
      </c>
      <c r="G44" t="s">
        <v>133</v>
      </c>
      <c r="H44" s="1">
        <v>43734</v>
      </c>
      <c r="I44" s="1">
        <v>44601.6828608444</v>
      </c>
      <c r="J44" t="s">
        <v>271</v>
      </c>
      <c r="K44" t="s">
        <v>196</v>
      </c>
      <c r="L44" s="1">
        <v>43735</v>
      </c>
      <c r="M44" t="s">
        <v>134</v>
      </c>
      <c r="N44" t="s">
        <v>135</v>
      </c>
      <c r="R44" t="s">
        <v>272</v>
      </c>
      <c r="S44" t="b">
        <v>0</v>
      </c>
      <c r="T44" s="1">
        <v>45292</v>
      </c>
      <c r="U44" s="2">
        <f>HYPERLINK("https://sbirkapp.gov.cz/detail/SPPR76ROYTYVPOTG", "https://sbirkapp.gov.cz/detail/SPPR76ROYTYVPOTG")</f>
        <v>0</v>
      </c>
      <c r="V44" t="s">
        <v>273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274</v>
      </c>
      <c r="F45" t="s">
        <v>28</v>
      </c>
      <c r="G45" t="s">
        <v>37</v>
      </c>
      <c r="H45" s="1">
        <v>43734</v>
      </c>
      <c r="I45" s="1">
        <v>44601.67604468724</v>
      </c>
      <c r="J45" t="s">
        <v>275</v>
      </c>
      <c r="K45" t="s">
        <v>196</v>
      </c>
      <c r="L45" s="1">
        <v>43735</v>
      </c>
      <c r="M45" t="s">
        <v>38</v>
      </c>
      <c r="N45" t="s">
        <v>39</v>
      </c>
      <c r="R45" t="s">
        <v>40</v>
      </c>
      <c r="S45" t="b">
        <v>0</v>
      </c>
      <c r="T45" s="1">
        <v>46037</v>
      </c>
      <c r="U45" s="2">
        <f>HYPERLINK("https://sbirkapp.gov.cz/detail/SPPLQF2RJ345D46W", "https://sbirkapp.gov.cz/detail/SPPLQF2RJ345D46W")</f>
        <v>0</v>
      </c>
      <c r="V45" t="s">
        <v>276</v>
      </c>
      <c r="W45">
        <v>2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277</v>
      </c>
      <c r="F46" t="s">
        <v>28</v>
      </c>
      <c r="G46" t="s">
        <v>29</v>
      </c>
      <c r="H46" s="1">
        <v>43734</v>
      </c>
      <c r="I46" s="1">
        <v>44601.67340010279</v>
      </c>
      <c r="J46" t="s">
        <v>275</v>
      </c>
      <c r="K46" t="s">
        <v>196</v>
      </c>
      <c r="L46" s="1">
        <v>43735</v>
      </c>
      <c r="M46" t="s">
        <v>32</v>
      </c>
      <c r="N46" t="s">
        <v>33</v>
      </c>
      <c r="R46" t="s">
        <v>34</v>
      </c>
      <c r="S46" t="b">
        <v>0</v>
      </c>
      <c r="T46" s="1">
        <v>46037</v>
      </c>
      <c r="U46" s="2">
        <f>HYPERLINK("https://sbirkapp.gov.cz/detail/SPPWOLMWSZRETNIQ", "https://sbirkapp.gov.cz/detail/SPPWOLMWSZRETNIQ")</f>
        <v>0</v>
      </c>
      <c r="V46" t="s">
        <v>278</v>
      </c>
      <c r="W46">
        <v>2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279</v>
      </c>
      <c r="F47" t="s">
        <v>76</v>
      </c>
      <c r="G47" t="s">
        <v>280</v>
      </c>
      <c r="H47" s="1">
        <v>43776</v>
      </c>
      <c r="I47" s="1">
        <v>44601.66760527836</v>
      </c>
      <c r="J47" t="s">
        <v>271</v>
      </c>
      <c r="K47" t="s">
        <v>196</v>
      </c>
      <c r="L47" s="1">
        <v>43776</v>
      </c>
      <c r="M47" t="s">
        <v>281</v>
      </c>
      <c r="N47" t="s">
        <v>282</v>
      </c>
      <c r="S47" t="b">
        <v>1</v>
      </c>
      <c r="U47" s="2">
        <f>HYPERLINK("https://sbirkapp.gov.cz/detail/SPPOWSYH5FC6IQI4", "https://sbirkapp.gov.cz/detail/SPPOWSYH5FC6IQI4")</f>
        <v>0</v>
      </c>
      <c r="V47" t="s">
        <v>283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284</v>
      </c>
      <c r="F48" t="s">
        <v>28</v>
      </c>
      <c r="G48" t="s">
        <v>285</v>
      </c>
      <c r="H48" s="1">
        <v>43881</v>
      </c>
      <c r="I48" s="1">
        <v>44601.66445270845</v>
      </c>
      <c r="J48" t="s">
        <v>286</v>
      </c>
      <c r="K48" t="s">
        <v>196</v>
      </c>
      <c r="L48" s="1">
        <v>43881</v>
      </c>
      <c r="M48" t="s">
        <v>287</v>
      </c>
      <c r="N48" t="s">
        <v>288</v>
      </c>
      <c r="R48" t="s">
        <v>289</v>
      </c>
      <c r="S48" t="b">
        <v>0</v>
      </c>
      <c r="T48" s="1">
        <v>44840</v>
      </c>
      <c r="U48" s="2">
        <f>HYPERLINK("https://sbirkapp.gov.cz/detail/SPP2MNGD5NPUZTUM", "https://sbirkapp.gov.cz/detail/SPP2MNGD5NPUZTUM")</f>
        <v>0</v>
      </c>
      <c r="V48" t="s">
        <v>290</v>
      </c>
      <c r="W48">
        <v>1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291</v>
      </c>
      <c r="F49" t="s">
        <v>28</v>
      </c>
      <c r="G49" t="s">
        <v>292</v>
      </c>
      <c r="H49" s="1">
        <v>43979</v>
      </c>
      <c r="I49" s="1">
        <v>44601.65553527278</v>
      </c>
      <c r="J49" t="s">
        <v>293</v>
      </c>
      <c r="K49" t="s">
        <v>196</v>
      </c>
      <c r="L49" s="1">
        <v>43983</v>
      </c>
      <c r="M49" t="s">
        <v>294</v>
      </c>
      <c r="N49" t="s">
        <v>295</v>
      </c>
      <c r="S49" t="b">
        <v>1</v>
      </c>
      <c r="U49" s="2">
        <f>HYPERLINK("https://sbirkapp.gov.cz/detail/SPPFFLH26HCDOBJ6", "https://sbirkapp.gov.cz/detail/SPPFFLH26HCDOBJ6")</f>
        <v>0</v>
      </c>
      <c r="V49" t="s">
        <v>296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297</v>
      </c>
      <c r="F50" t="s">
        <v>76</v>
      </c>
      <c r="G50" t="s">
        <v>298</v>
      </c>
      <c r="H50" s="1">
        <v>44266</v>
      </c>
      <c r="I50" s="1">
        <v>44601.65133930742</v>
      </c>
      <c r="J50" t="s">
        <v>299</v>
      </c>
      <c r="K50" t="s">
        <v>196</v>
      </c>
      <c r="L50" s="1">
        <v>44267</v>
      </c>
      <c r="M50" t="s">
        <v>147</v>
      </c>
      <c r="N50" t="s">
        <v>148</v>
      </c>
      <c r="S50" t="s">
        <v>151</v>
      </c>
      <c r="T50" t="s">
        <v>152</v>
      </c>
      <c r="U50" s="2">
        <f>HYPERLINK("https://sbirkapp.gov.cz/detail/SPPBIK4ZS3XJB3FE", "https://sbirkapp.gov.cz/detail/SPPBIK4ZS3XJB3FE")</f>
        <v>0</v>
      </c>
      <c r="V50" t="s">
        <v>300</v>
      </c>
      <c r="W50">
        <v>2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301</v>
      </c>
      <c r="F51" t="s">
        <v>28</v>
      </c>
      <c r="G51" t="s">
        <v>43</v>
      </c>
      <c r="H51" s="1">
        <v>44280</v>
      </c>
      <c r="I51" s="1">
        <v>44601.64767167308</v>
      </c>
      <c r="J51" t="s">
        <v>302</v>
      </c>
      <c r="K51" t="s">
        <v>196</v>
      </c>
      <c r="L51" s="1">
        <v>44281</v>
      </c>
      <c r="M51" t="s">
        <v>45</v>
      </c>
      <c r="N51" t="s">
        <v>303</v>
      </c>
      <c r="R51" t="s">
        <v>167</v>
      </c>
      <c r="S51" t="b">
        <v>0</v>
      </c>
      <c r="T51" s="1">
        <v>44682</v>
      </c>
      <c r="U51" s="2">
        <f>HYPERLINK("https://sbirkapp.gov.cz/detail/SPPH6TC6FS4U4HWC", "https://sbirkapp.gov.cz/detail/SPPH6TC6FS4U4HWC")</f>
        <v>0</v>
      </c>
      <c r="V51" t="s">
        <v>304</v>
      </c>
      <c r="W51">
        <v>1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305</v>
      </c>
      <c r="F52" t="s">
        <v>28</v>
      </c>
      <c r="G52" t="s">
        <v>128</v>
      </c>
      <c r="H52" s="1">
        <v>44280</v>
      </c>
      <c r="I52" s="1">
        <v>44601.64503874252</v>
      </c>
      <c r="J52" t="s">
        <v>306</v>
      </c>
      <c r="K52" t="s">
        <v>196</v>
      </c>
      <c r="L52" s="1">
        <v>44281</v>
      </c>
      <c r="M52" t="s">
        <v>105</v>
      </c>
      <c r="N52" t="s">
        <v>106</v>
      </c>
      <c r="R52" t="s">
        <v>107</v>
      </c>
      <c r="S52" t="b">
        <v>0</v>
      </c>
      <c r="T52" s="1">
        <v>45292</v>
      </c>
      <c r="U52" s="2">
        <f>HYPERLINK("https://sbirkapp.gov.cz/detail/SPPWXCC5CB6NMFFW", "https://sbirkapp.gov.cz/detail/SPPWXCC5CB6NMFFW")</f>
        <v>0</v>
      </c>
      <c r="V52" t="s">
        <v>307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308</v>
      </c>
      <c r="F53" t="s">
        <v>28</v>
      </c>
      <c r="G53" t="s">
        <v>116</v>
      </c>
      <c r="H53" s="1">
        <v>44490</v>
      </c>
      <c r="I53" s="1">
        <v>44601.6366668488</v>
      </c>
      <c r="J53" t="s">
        <v>309</v>
      </c>
      <c r="K53" t="s">
        <v>196</v>
      </c>
      <c r="L53" s="1">
        <v>44491</v>
      </c>
      <c r="M53" t="s">
        <v>117</v>
      </c>
      <c r="N53" t="s">
        <v>118</v>
      </c>
      <c r="R53" t="s">
        <v>310</v>
      </c>
      <c r="S53" t="b">
        <v>0</v>
      </c>
      <c r="T53" s="1">
        <v>45292</v>
      </c>
      <c r="U53" s="2">
        <f>HYPERLINK("https://sbirkapp.gov.cz/detail/SPPCIKY4ZQREOIMI", "https://sbirkapp.gov.cz/detail/SPPCIKY4ZQREOIMI")</f>
        <v>0</v>
      </c>
      <c r="V53" t="s">
        <v>311</v>
      </c>
      <c r="W53">
        <v>1</v>
      </c>
    </row>
    <row r="54" spans="1:23">
      <c r="A54" t="s">
        <v>23</v>
      </c>
      <c r="B54" t="s">
        <v>24</v>
      </c>
      <c r="C54" t="s">
        <v>25</v>
      </c>
      <c r="D54" t="s">
        <v>26</v>
      </c>
      <c r="E54" t="s">
        <v>312</v>
      </c>
      <c r="F54" t="s">
        <v>28</v>
      </c>
      <c r="G54" t="s">
        <v>313</v>
      </c>
      <c r="H54" s="1">
        <v>44581</v>
      </c>
      <c r="I54" s="1">
        <v>44582.5762360953</v>
      </c>
      <c r="J54" t="s">
        <v>314</v>
      </c>
      <c r="K54" t="s">
        <v>31</v>
      </c>
      <c r="M54" t="s">
        <v>52</v>
      </c>
      <c r="N54" t="s">
        <v>53</v>
      </c>
      <c r="R54" t="s">
        <v>54</v>
      </c>
      <c r="S54" t="b">
        <v>0</v>
      </c>
      <c r="T54" s="1">
        <v>45292</v>
      </c>
      <c r="U54" s="2">
        <f>HYPERLINK("https://sbirkapp.gov.cz/detail/SPPJSQA3RNGYPSMY", "https://sbirkapp.gov.cz/detail/SPPJSQA3RNGYPSMY")</f>
        <v>0</v>
      </c>
      <c r="V54" t="s">
        <v>315</v>
      </c>
      <c r="W54">
        <v>1</v>
      </c>
    </row>
    <row r="55" spans="1:23">
      <c r="A55" t="s">
        <v>23</v>
      </c>
      <c r="B55" t="s">
        <v>24</v>
      </c>
      <c r="C55" t="s">
        <v>25</v>
      </c>
      <c r="D55" t="s">
        <v>26</v>
      </c>
      <c r="E55" t="s">
        <v>316</v>
      </c>
      <c r="F55" t="s">
        <v>317</v>
      </c>
      <c r="G55" t="s">
        <v>152</v>
      </c>
      <c r="H55" t="s">
        <v>152</v>
      </c>
      <c r="I55" t="s">
        <v>152</v>
      </c>
      <c r="J55" t="s">
        <v>152</v>
      </c>
      <c r="K55" t="s">
        <v>152</v>
      </c>
      <c r="L55" t="s">
        <v>152</v>
      </c>
      <c r="M55" t="s">
        <v>152</v>
      </c>
      <c r="N55" t="s">
        <v>152</v>
      </c>
      <c r="O55" t="s">
        <v>152</v>
      </c>
      <c r="P55" t="s">
        <v>152</v>
      </c>
      <c r="Q55" t="s">
        <v>152</v>
      </c>
      <c r="R55" t="s">
        <v>152</v>
      </c>
      <c r="S55" t="s">
        <v>152</v>
      </c>
      <c r="T55" t="s">
        <v>152</v>
      </c>
      <c r="U55" t="s">
        <v>152</v>
      </c>
      <c r="V55" t="s">
        <v>318</v>
      </c>
      <c r="W55">
        <v>1</v>
      </c>
    </row>
    <row r="56" spans="1:23">
      <c r="A56" t="s">
        <v>23</v>
      </c>
      <c r="B56" t="s">
        <v>24</v>
      </c>
      <c r="C56" t="s">
        <v>25</v>
      </c>
      <c r="D56" t="s">
        <v>26</v>
      </c>
      <c r="E56" t="s">
        <v>319</v>
      </c>
      <c r="F56" t="s">
        <v>28</v>
      </c>
      <c r="G56" t="s">
        <v>320</v>
      </c>
      <c r="H56" s="1">
        <v>44581</v>
      </c>
      <c r="I56" s="1">
        <v>44582.56835672596</v>
      </c>
      <c r="J56" t="s">
        <v>314</v>
      </c>
      <c r="K56" t="s">
        <v>31</v>
      </c>
      <c r="M56" t="s">
        <v>123</v>
      </c>
      <c r="N56" t="s">
        <v>124</v>
      </c>
      <c r="R56" t="s">
        <v>321</v>
      </c>
      <c r="S56" t="b">
        <v>0</v>
      </c>
      <c r="T56" s="1">
        <v>45292</v>
      </c>
      <c r="U56" s="2">
        <f>HYPERLINK("https://sbirkapp.gov.cz/detail/SPPI23ZV4CNPLKEA", "https://sbirkapp.gov.cz/detail/SPPI23ZV4CNPLKEA")</f>
        <v>0</v>
      </c>
      <c r="V56" t="s">
        <v>322</v>
      </c>
      <c r="W5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2026-11-05T01:17:22Z</dcterms:created>
  <dcterms:modified xsi:type="dcterms:W3CDTF">2026-11-05T01:17:22Z</dcterms:modified>
</cp:coreProperties>
</file>