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<sst xmlns="http://schemas.openxmlformats.org/spreadsheetml/2006/main" count="675" uniqueCount="299">
  <si>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</si>
  <si>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</si>
  <si>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</si>
  <si>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</si>
  <si>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</si>
  <si>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</si>
  <si>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</si>
  <si>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</si>
  <si>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</si>
  <si>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</si>
  <si>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</si>
  <si>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</si>
  <si>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</si>
  <si>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</si>
  <si>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</si>
  <si>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</si>
  <si>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</si>
  <si>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</si>
  <si>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</si>
  <si>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</si>
  <si>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</si>
  <si>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</si>
  <si>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</si>
  <si>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Svitavy</t>
  </si>
  <si>
    <t>00277444</t>
  </si>
  <si>
    <t>6jrbphg</t>
  </si>
  <si>
    <t>Pardubický kraj</t>
  </si>
  <si>
    <t>1/2026</t>
  </si>
  <si>
    <t>Obecně závazná vyhláška</t>
  </si>
  <si>
    <t>o nočním klidu</t>
  </si>
  <si>
    <t>2026-04-08</t>
  </si>
  <si>
    <t>Běžný</t>
  </si>
  <si>
    <t>noční klid</t>
  </si>
  <si>
    <t>zákon č. 251/2016 Sb., o některých přestupcích - § 5 odst. 7</t>
  </si>
  <si>
    <t>2/2025: o nočním klidu</t>
  </si>
  <si>
    <t>1669047430</t>
  </si>
  <si>
    <t>6/2025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</si>
  <si>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</si>
  <si>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</si>
  <si>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</si>
  <si>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</si>
  <si>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5/2024: o místním poplatku za obecní systém odpadového hospodářství</t>
  </si>
  <si>
    <t>1618624469</t>
  </si>
  <si>
    <t>5/2025</t>
  </si>
  <si>
    <t>k zabezpečení místních záležitostí veřejného pořádku</t>
  </si>
  <si>
    <t>2025-12-25</t>
  </si>
  <si>
    <t>pyrotechnické výrobky; pohyb psů; veřejný pořádek - plakátování; veřejný pořádek - údržba a ochrana veřejné zeleně; veřejný pořádek - jiné</t>
  </si>
  <si>
    <t>zákon č. 206/2015 Sb., zákon o pyrotechnice - § 35c; zákon č. 246/1992 Sb., na ochranu zvířat proti týrání - § 24 odst. 2; zákon č. 128/2000 Sb., o obcích - § 10 písm. c) - plakátování; zákon č. 128/2000 Sb., o obcích - § 10 písm. c) - údržba a ochrana veřejné zeleně; zákon č. 128/2000 Sb., o obcích - § 10 písm. c) - jiné</t>
  </si>
  <si>
    <t>11/2023: k zabezpečení místních záležitostí veřejného pořádku</t>
  </si>
  <si>
    <t>1618536874</t>
  </si>
  <si>
    <t>4/2025</t>
  </si>
  <si>
    <t>o zákazu žebrání a zákazu bivakování na vymezených veřejných prostranstvích města Svitavy a veřejnosti přístupných akcích</t>
  </si>
  <si>
    <t>2025-11-07</t>
  </si>
  <si>
    <t>veřejný pořádek - žebrání; veřejný pořádek - jiné</t>
  </si>
  <si>
    <t>zákon č. 128/2000 Sb., o obcích - § 10 písm. a) - žebrání; zákon č. 128/2000 Sb., o obcích - § 10 písm. a) - jiné</t>
  </si>
  <si>
    <t>3/2010: Obecně závazná vyhláška města Svitavy č. 3/2010, o zabezpečení místních záležitostí veřejného pořádku, kterou se vymezují veřejná prostranství, na nichž se zakazuje žebrání</t>
  </si>
  <si>
    <t>1596506330</t>
  </si>
  <si>
    <t>3/2025</t>
  </si>
  <si>
    <t>Nařízení</t>
  </si>
  <si>
    <t>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náledí.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</si>
  <si>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</si>
  <si>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</si>
  <si>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5/2023: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náledí; 4/2024: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</t>
  </si>
  <si>
    <t>1596464742</t>
  </si>
  <si>
    <t>2/2025</t>
  </si>
  <si>
    <t>2025-04-10</t>
  </si>
  <si>
    <t>2/2024: o nočním klidu</t>
  </si>
  <si>
    <t>1/2026: o nočním klidu</t>
  </si>
  <si>
    <t>1500190437</t>
  </si>
  <si>
    <t>1/2025</t>
  </si>
  <si>
    <t>o zákazu konzumace alkoholických nápojů na některých veřejných prostranstvích</t>
  </si>
  <si>
    <t>2025-02-12</t>
  </si>
  <si>
    <t>veřejný pořádek - konzumace alkoholu</t>
  </si>
  <si>
    <t>zákon č. 128/2000 Sb., o obcích - § 10 písm. a) - konzumace alkoholu</t>
  </si>
  <si>
    <t>4/2020: Obecně závazná vyhláška města Svitavy č.4/2020, o zákazu konzumace alkoholických nápojů na některých veřejných prostranstvích</t>
  </si>
  <si>
    <t>1471954592</t>
  </si>
  <si>
    <t>5/2024</t>
  </si>
  <si>
    <t>2025-01-01</t>
  </si>
  <si>
    <t>10/2023: o místním poplatku za obecní systém odpadového hospodářství</t>
  </si>
  <si>
    <t>6/2025: o místním poplatku za obecní systém odpadového hospodářství; 6/2025: o místním poplatku za obecní systém odpadového hospodářství</t>
  </si>
  <si>
    <t>1450787521</t>
  </si>
  <si>
    <t>4/2024</t>
  </si>
  <si>
    <t>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</t>
  </si>
  <si>
    <t>2024-11-28</t>
  </si>
  <si>
    <t>3/2025: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náledí.; 3/2025: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náledí.; 3/2025: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náledí.</t>
  </si>
  <si>
    <t>1438667693</t>
  </si>
  <si>
    <t>3/2024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</si>
  <si>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</si>
  <si>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</si>
  <si>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</si>
  <si>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03/2009: OZV o stanovení koeficientů pro výpočet daně z nemovitosti</t>
  </si>
  <si>
    <t>1410723142</t>
  </si>
  <si>
    <t>2/2024</t>
  </si>
  <si>
    <t>2024-07-03</t>
  </si>
  <si>
    <t>1/2024: o nočním klidu</t>
  </si>
  <si>
    <t>1374083586</t>
  </si>
  <si>
    <t>1/2024</t>
  </si>
  <si>
    <t>2024-04-12</t>
  </si>
  <si>
    <t>2/2023: o nočním klidu</t>
  </si>
  <si>
    <t>1336297678</t>
  </si>
  <si>
    <t>5/2018</t>
  </si>
  <si>
    <t>kterou se stanoví školské obvody spádových mateřských škol zřízených městem Svitavy</t>
  </si>
  <si>
    <t>2018-10-09</t>
  </si>
  <si>
    <t>Dle přechodného ustanovení</t>
  </si>
  <si>
    <t>školské obvody - mateřské školy</t>
  </si>
  <si>
    <t>zákon č. 561/2004 Sb., školský zákon - § 179 odst. 3 a § 178 odst. 2 písm. b)</t>
  </si>
  <si>
    <t>1319928176</t>
  </si>
  <si>
    <t>11/2023</t>
  </si>
  <si>
    <t>2024-01-04</t>
  </si>
  <si>
    <t>veřejný pořádek - chov a pohyb zvířat; veřejný pořádek - údržba a ochrana veřejné zeleně; veřejný pořádek - podmínky pro pořádání veřejně přístupných akcí; pohyb psů; veřejný pořádek - jiné</t>
  </si>
  <si>
    <t>zákon č. 128/2000 Sb., o obcích - § 10 písm. a)  - chov a pohyb zvířat; zákon č. 128/2000 Sb., o obcích - § 10 písm. c) - údržba a ochrana veřejné zeleně; zákon č. 128/2000 Sb., o obcích - § 10 písm. b) - podmínky pro pořádání veřejně přístupných akcí; zákon č. 246/1992 Sb., na ochranu zvířat proti týrání - § 24 odst. 2; zákon č. 128/2000 Sb., o obcích - § 10 písm. c) - jiné</t>
  </si>
  <si>
    <t>7/2016: Obecně závazná vyhláška města Svitavy č. 7/2016 k zabezpečení místních záležitostí veřejného pořádku</t>
  </si>
  <si>
    <t>5/2025: k zabezpečení místních záležitostí veřejného pořádku; 5/2025: k zabezpečení místních záležitostí veřejného pořádku</t>
  </si>
  <si>
    <t>1288852984</t>
  </si>
  <si>
    <t>10/2023</t>
  </si>
  <si>
    <t>2024-01-01</t>
  </si>
  <si>
    <t>4/2022: o místním poplatku za obecní systém odpadového hospodářství</t>
  </si>
  <si>
    <t>1285804628</t>
  </si>
  <si>
    <t>9/2023</t>
  </si>
  <si>
    <t>VÝMAZ</t>
  </si>
  <si>
    <t>-</t>
  </si>
  <si>
    <t>1284985692</t>
  </si>
  <si>
    <t>8/2023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</si>
  <si>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</si>
  <si>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</si>
  <si>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</si>
  <si>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1/2020: OZV o místním poplatku za užívání veřejných prostranství</t>
  </si>
  <si>
    <t>1284582232</t>
  </si>
  <si>
    <t>7/2023</t>
  </si>
  <si>
    <t>o místním poplatku ze psů</t>
  </si>
  <si>
    <t>místní poplatek ze psů</t>
  </si>
  <si>
    <t>zákon č. 565/1990 Sb., o místních poplatcích - § 14 - ze psů</t>
  </si>
  <si>
    <t>5/2019: OZV o místním poplatku ze psů; 3/2020: OZV kterou se mění OZV č. 5/2019 o místním poplatku ze psů a OZV č. 8/2019 o místním poplatku za provoz systému shromažďování, sběru, přepravy, třídění, využívání a odstraňování komunálních odpadů</t>
  </si>
  <si>
    <t>1284572838</t>
  </si>
  <si>
    <t>6/2023</t>
  </si>
  <si>
    <t>o místním poplatku z pobytu</t>
  </si>
  <si>
    <t>místní poplatek z pobytu</t>
  </si>
  <si>
    <t>zákon č. 565/1990 Sb., o místních poplatcích - § 14 - z pobytu</t>
  </si>
  <si>
    <t>2/2021: OZV o místním poplatku z pobytu</t>
  </si>
  <si>
    <t>1284553863</t>
  </si>
  <si>
    <t>5/2023</t>
  </si>
  <si>
    <t>2023-11-15</t>
  </si>
  <si>
    <t>3/2022: kterým se stanovuje rozsah, způsob a lhůty 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</t>
  </si>
  <si>
    <t>4/2024: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náledí; 4/2024: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náledí; 4/2024: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náledí; 4/2024: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náledí; 3/2025: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náledí.; 3/2025: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náledí.; 3/2025: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náledí.</t>
  </si>
  <si>
    <t>1262409803</t>
  </si>
  <si>
    <t>4/2023</t>
  </si>
  <si>
    <t>kterým se vydává tržní řád</t>
  </si>
  <si>
    <t>2023-09-20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</si>
  <si>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</si>
  <si>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</si>
  <si>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2/2016: nařízení města Svitavy č. 2/2016, kterým se vydává tržní řád</t>
  </si>
  <si>
    <t>1237590436</t>
  </si>
  <si>
    <t>3/2023</t>
  </si>
  <si>
    <t>Nařízení města Svitavy, kterým se vymezují oblasti města, ve kterých lze komunikace nebo jejich určené úseky užít k stání silničního motorového vozidla pouze za cenu sjednanou v souladu s cenovými předpisy</t>
  </si>
  <si>
    <t>2023-07-01</t>
  </si>
  <si>
    <t xml:space="preserve">pozemní komunikace - zpoplatnění stání a odstavení </t>
  </si>
  <si>
    <t xml:space="preserve">zákon č. 13/1997 Sb., o pozemních komunikacích - § 23 odst. 1 </t>
  </si>
  <si>
    <t>5/2022: kterým se vymezují oblasti města, ve kterých lze komunikace nebo jejich určené úseky užít k stání silničního motorového vozidla pouze za cenu sjednanou v souladu s cenovými předpisy</t>
  </si>
  <si>
    <t>1200642071</t>
  </si>
  <si>
    <t>3/2020</t>
  </si>
  <si>
    <t>OZV kterou se mění OZV č. 5/2019 o místním poplatku ze psů a OZV č. 8/2019 o místním poplatku za provoz systému shromažďování, sběru, přepravy, třídění, využívání a odstraňování komunálních odpadů</t>
  </si>
  <si>
    <t>2020-03-23</t>
  </si>
  <si>
    <t>místní poplatek ze psů; místní poplatek za obecní systém odpadového hospodářství</t>
  </si>
  <si>
    <t>zákon č. 565/1990 Sb., o místních poplatcích - § 14 - ze psů; zákon č. 565/1990 Sb., o místních poplatcích - § 14 - za obecní systém odpadového hospodářství</t>
  </si>
  <si>
    <t>5/2019: OZV o místním poplatku ze psů</t>
  </si>
  <si>
    <t>7/2023: o místním poplatku ze psů</t>
  </si>
  <si>
    <t>1181949238</t>
  </si>
  <si>
    <t>2/2023</t>
  </si>
  <si>
    <t>2023-04-05</t>
  </si>
  <si>
    <t>2/2022: Obecně závazná vyhláška města Svitavy o nočním klidu</t>
  </si>
  <si>
    <t>1162976730</t>
  </si>
  <si>
    <t>1/2023</t>
  </si>
  <si>
    <t>kterou se stanoví školské obvody základních škol zřízených městem Svitavy</t>
  </si>
  <si>
    <t>školské obvody - základní školy</t>
  </si>
  <si>
    <t>zákon č. 561/2004 Sb., školský zákon - § 178 odst. 2 písm. b)</t>
  </si>
  <si>
    <t>7/2017: Obecně závazná vyhláška města Svitavy č. 7/2017, kterou se stanoví školské obvody základních škol zřízených městem Svitavy</t>
  </si>
  <si>
    <t>1162958087</t>
  </si>
  <si>
    <t>5/2022</t>
  </si>
  <si>
    <t>kterým se vymezují oblasti města, ve kterých lze komunikace nebo jejich určené úseky užít k stání silničního motorového vozidla pouze za cenu sjednanou v souladu s cenovými předpisy</t>
  </si>
  <si>
    <t>2023-01-01</t>
  </si>
  <si>
    <t>6/2021: vymezení oblastí města, ve kterých lze komunikace nebo jejich určené úseky užít k stání silničního motorového vozidla pouze za cenu sjednanou v souladu s cenovými předpisy</t>
  </si>
  <si>
    <t>3/2023: Nařízení města Svitavy, kterým se vymezují oblasti města, ve kterých lze komunikace nebo jejich určené úseky užít k stání silničního motorového vozidla pouze za cenu sjednanou v souladu s cenovými předpisy; 3/2023: Nařízení města Svitavy, kterým se vymezují oblasti města, ve kterých lze komunikace nebo jejich určené úseky užít k stání silničního motorového vozidla pouze za cenu sjednanou v souladu s cenovými předpisy; 3/2023: Nařízení města Svitavy, kterým se vymezují oblasti města, ve kterých lze komunikace nebo jejich určené úseky užít k stání silničního motorového vozidla pouze za cenu sjednanou v souladu s cenovými předpisy</t>
  </si>
  <si>
    <t>1120530924</t>
  </si>
  <si>
    <t>4/2022</t>
  </si>
  <si>
    <t>8/2021: Obecně závazná vyhláška města č. 8/2021, o místním poplatku za obecní systém odpadového hospodářství</t>
  </si>
  <si>
    <t>1115500928</t>
  </si>
  <si>
    <t>3/2022</t>
  </si>
  <si>
    <t>kterým se stanovuje rozsah, způsob a lhůty 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</t>
  </si>
  <si>
    <t>2022-11-09</t>
  </si>
  <si>
    <t>pozemní komunikace - odstranění závad ve schůdnosti</t>
  </si>
  <si>
    <t xml:space="preserve">zákon č. 13/1997 Sb., o pozemních komunikacích - § 27 odst. 7 </t>
  </si>
  <si>
    <t>6/2020: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</t>
  </si>
  <si>
    <t>5/2023: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náledí; 5/2023: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náledí; 4/2024: kterým se stanovuje rozsah, způsob a lhůty odstraňování závad ve schůdnosti chodníků, místních komunikací a průjezdních úseků silnic, a kterým se vymezují úseky místních komunikací a chodníků, na kterých se pro jejich malý dopravní význam nezajišťuje sjízdnost a schůdnost odstraňováním sněhu a náledí</t>
  </si>
  <si>
    <t>1097789431</t>
  </si>
  <si>
    <t>2/2022</t>
  </si>
  <si>
    <t>Obecně závazná vyhláška města Svitavy o nočním klidu</t>
  </si>
  <si>
    <t>2022-07-16</t>
  </si>
  <si>
    <t>1/2022: O nočním klidu</t>
  </si>
  <si>
    <t>1056739216</t>
  </si>
  <si>
    <t>4/2021</t>
  </si>
  <si>
    <t>kterým se stanovují maximální ceny za nucené odtahy vozidel včetně jejich střežení na parkovišti</t>
  </si>
  <si>
    <t>2021-04-13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</si>
  <si>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</si>
  <si>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</si>
  <si>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</si>
  <si>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1051504647</t>
  </si>
  <si>
    <t>6/2020</t>
  </si>
  <si>
    <t>2020-12-05</t>
  </si>
  <si>
    <t>1051500415</t>
  </si>
  <si>
    <t>3/2010</t>
  </si>
  <si>
    <t>Obecně závazná vyhláška města Svitavy č. 3/2010, o zabezpečení místních záležitostí veřejného pořádku, kterou se vymezují veřejná prostranství, na nichž se zakazuje žebrání</t>
  </si>
  <si>
    <t>2010-09-24</t>
  </si>
  <si>
    <t>veřejný pořádek - žebrání</t>
  </si>
  <si>
    <t>zákon č. 128/2000 Sb., o obcích - § 10 písm. a) - žebrání</t>
  </si>
  <si>
    <t>4/2025: o zákazu žebrání a zákazu bivakování na vymezených veřejných prostranstvích města Svitavy a veřejnosti přístupných akcích; 4/2025: o zákazu žebrání a zákazu bivakování na vymezených veřejných prostranstvích města Svitavy a veřejnosti přístupných akcích</t>
  </si>
  <si>
    <t>1037614353</t>
  </si>
  <si>
    <t>3/1992</t>
  </si>
  <si>
    <t>Obecně závazná vyhláška č. 3/1992 města Svitavy o zřízení městské policie</t>
  </si>
  <si>
    <t>1992-06-17</t>
  </si>
  <si>
    <t>obecní policie</t>
  </si>
  <si>
    <t xml:space="preserve">zákon č. 553/1991 Sb., o obecní policii - § 1 odst. 1 </t>
  </si>
  <si>
    <t>1037601963</t>
  </si>
  <si>
    <t>4/2020</t>
  </si>
  <si>
    <t>Obecně závazná vyhláška města Svitavy č.4/2020, o zákazu konzumace alkoholických nápojů na některých veřejných prostranstvích</t>
  </si>
  <si>
    <t>2020-07-22</t>
  </si>
  <si>
    <t>alkohol - zákaz konzumace</t>
  </si>
  <si>
    <t>1/2025: o zákazu konzumace alkoholických nápojů na některých veřejných prostranstvích</t>
  </si>
  <si>
    <t>1035503246</t>
  </si>
  <si>
    <t>7/2016</t>
  </si>
  <si>
    <t>Obecně závazná vyhláška města Svitavy č. 7/2016 k zabezpečení místních záležitostí veřejného pořádku</t>
  </si>
  <si>
    <t>2016-12-30</t>
  </si>
  <si>
    <t>1035305813</t>
  </si>
  <si>
    <t>7/2017</t>
  </si>
  <si>
    <t>Obecně závazná vyhláška města Svitavy č. 7/2017, kterou se stanoví školské obvody základních škol zřízených městem Svitavy</t>
  </si>
  <si>
    <t>2018-01-01</t>
  </si>
  <si>
    <t>1/2023: kterou se stanoví školské obvody základních škol zřízených městem Svitavy</t>
  </si>
  <si>
    <t>1035296816</t>
  </si>
  <si>
    <t>5/2016</t>
  </si>
  <si>
    <t>1035090561</t>
  </si>
  <si>
    <t>6/2021</t>
  </si>
  <si>
    <t>vymezení oblastí města, ve kterých lze komunikace nebo jejich určené úseky užít k stání silničního motorového vozidla pouze za cenu sjednanou v souladu s cenovými předpisy</t>
  </si>
  <si>
    <t>2022-01-04</t>
  </si>
  <si>
    <t>5/2022: kterým se vymezují oblasti města, ve kterých lze komunikace nebo jejich určené úseky užít k stání silničního motorového vozidla pouze za cenu sjednanou v souladu s cenovými předpisy; 5/2022: kterým se vymezují oblasti města, ve kterých lze komunikace nebo jejich určené úseky užít k stání silničního motorového vozidla pouze za cenu sjednanou v souladu s cenovými předpisy; 5/2022: kterým se vymezují oblasti města, ve kterých lze komunikace nebo jejich určené úseky užít k stání silničního motorového vozidla pouze za cenu sjednanou v souladu s cenovými předpisy; 5/2022: kterým se vymezují oblasti města, ve kterých lze komunikace nebo jejich určené úseky užít k stání silničního motorového vozidla pouze za cenu sjednanou v souladu s cenovými předpisy</t>
  </si>
  <si>
    <t>1034788620</t>
  </si>
  <si>
    <t>2/2021</t>
  </si>
  <si>
    <t>OZV o místním poplatku z pobytu</t>
  </si>
  <si>
    <t>2021-04-02</t>
  </si>
  <si>
    <t>6/2023: o místním poplatku z pobytu</t>
  </si>
  <si>
    <t>1031951704</t>
  </si>
  <si>
    <t>1/2020</t>
  </si>
  <si>
    <t>OZV o místním poplatku za užívání veřejných prostranství</t>
  </si>
  <si>
    <t>2020-04-03</t>
  </si>
  <si>
    <t>8/2023: o místním poplatku za užívání veřejného prostranství</t>
  </si>
  <si>
    <t>1031315300</t>
  </si>
  <si>
    <t>8/2021</t>
  </si>
  <si>
    <t>Obecně závazná vyhláška města č. 8/2021, o místním poplatku za obecní systém odpadového hospodářství</t>
  </si>
  <si>
    <t>2022-01-01</t>
  </si>
  <si>
    <t>1030808976</t>
  </si>
  <si>
    <t>7/2021</t>
  </si>
  <si>
    <t>Obecně závazná vyhláška města č. 7/2021, o stanovení obecního systému odpadového hospodářství</t>
  </si>
  <si>
    <t>systém odpadového hospodářství</t>
  </si>
  <si>
    <t>zákon č. 541/2020 Sb., o odpadech - § 59 odst. 4</t>
  </si>
  <si>
    <t>1030805033</t>
  </si>
  <si>
    <t>5/2019</t>
  </si>
  <si>
    <t>OZV o místním poplatku ze psů</t>
  </si>
  <si>
    <t>2020-01-01</t>
  </si>
  <si>
    <t>3/2020: OZV kterou se mění OZV č. 5/2019 o místním poplatku ze psů a OZV č. 8/2019 o místním poplatku za provoz systému shromažďování, sběru, přepravy, třídění, využívání a odstraňování komunálních odpadů; 3/2020: OZV kterou se mění OZV č. 5/2019 o místním poplatku ze psů a OZV č. 8/2019 o místním poplatku za provoz systému shromažďování, sběru, přepravy, třídění, využívání a odstraňování komunálních odpadů</t>
  </si>
  <si>
    <t>7/2023: o místním poplatku ze psů; 7/2023: o místním poplatku ze psů</t>
  </si>
  <si>
    <t>1029954180</t>
  </si>
  <si>
    <t>3/2018</t>
  </si>
  <si>
    <t>OZV o regulaci provozování hazardních her</t>
  </si>
  <si>
    <t>2018-06-28</t>
  </si>
  <si>
    <t>hazardní hry</t>
  </si>
  <si>
    <t xml:space="preserve">zákon č. 186/2016 Sb., o hazardních hrách - § 12 </t>
  </si>
  <si>
    <t>1029845271</t>
  </si>
  <si>
    <t>03/2009</t>
  </si>
  <si>
    <t>OZV o stanovení koeficientů pro výpočet daně z nemovitosti</t>
  </si>
  <si>
    <t>2010-01-01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</si>
  <si>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</si>
  <si>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</si>
  <si>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3/2024: o stanovení místního koeficientu pro jednotlivé skupiny nemovitých věcí</t>
  </si>
  <si>
    <t>1027318348</t>
  </si>
  <si>
    <t>2/2016</t>
  </si>
  <si>
    <t>nařízení města Svitavy č. 2/2016, kterým se vydává tržní řád</t>
  </si>
  <si>
    <t>2016-09-22</t>
  </si>
  <si>
    <t>regulace prodeje zboží a nabízení služeb - tržní řád</t>
  </si>
  <si>
    <t xml:space="preserve">zákon č. 455/1991 Sb., živnostenský zákon - § 18 odst. 1 </t>
  </si>
  <si>
    <t>4/2023: kterým se vydává tržní řád; 4/2023: kterým se vydává tržní řád</t>
  </si>
  <si>
    <t>1026604545</t>
  </si>
  <si>
    <t>1/2022</t>
  </si>
  <si>
    <t>O nočním klidu</t>
  </si>
  <si>
    <t>2022-04-08</t>
  </si>
  <si>
    <t>1018478818</t>
  </si>
  <si>
    <t>2/2007</t>
  </si>
  <si>
    <t>Požární řád města Svitavy</t>
  </si>
  <si>
    <t>2007-07-01</t>
  </si>
  <si>
    <t>požární ochrana - požární řád</t>
  </si>
  <si>
    <t>zákon č. 133/1985 Sb., o požární ochraně - § 29 odst. 1 písm. o) bod 1</t>
  </si>
  <si>
    <t>1018181979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</si>
</sst>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9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46104</v>
      </c>
      <c r="I2" s="1">
        <v>46105.53248527082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HYPERLINK("https://sbirkapp.gov.cz/detail/SPPBCDIYMENEPREI", "https://sbirkapp.gov.cz/detail/SPPBCDIYMENEPREI")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45999</v>
      </c>
      <c r="I3" s="1">
        <v>46001.42936577023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HYPERLINK("https://sbirkapp.gov.cz/detail/SPPKVCCP7YR3EGW4", "https://sbirkapp.gov.cz/detail/SPPKVCCP7YR3EGW4")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45999</v>
      </c>
      <c r="I4" s="1">
        <v>46001.34685433692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HYPERLINK("https://sbirkapp.gov.cz/detail/SPP3KUWDK3LP2IYM", "https://sbirkapp.gov.cz/detail/SPP3KUWDK3LP2IYM")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45950</v>
      </c>
      <c r="I5" s="1">
        <v>45953.51652357526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HYPERLINK("https://sbirkapp.gov.cz/detail/SPPLDPFKZ6OXEBKA", "https://sbirkapp.gov.cz/detail/SPPLDPFKZ6OXEBKA")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58</v>
      </c>
      <c r="G6" t="s">
        <v>59</v>
      </c>
      <c r="H6" s="1">
        <v>45950</v>
      </c>
      <c r="I6" s="1">
        <v>45953.48513099659</v>
      </c>
      <c r="J6" t="s">
        <v>52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HYPERLINK("https://sbirkapp.gov.cz/detail/SPPDJ474CCPDN2YS", "https://sbirkapp.gov.cz/detail/SPPDJ474CCPDN2YS")</f>
        <v>0</v>
      </c>
      <c r="V6" t="s">
        <v>63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29</v>
      </c>
      <c r="H7" s="1">
        <v>45740</v>
      </c>
      <c r="I7" s="1">
        <v>45742.46103015686</v>
      </c>
      <c r="J7" t="s">
        <v>65</v>
      </c>
      <c r="K7" t="s">
        <v>31</v>
      </c>
      <c r="M7" t="s">
        <v>32</v>
      </c>
      <c r="N7" t="s">
        <v>33</v>
      </c>
      <c r="P7" t="s">
        <v>66</v>
      </c>
      <c r="R7" t="s">
        <v>67</v>
      </c>
      <c r="S7" t="b">
        <v>0</v>
      </c>
      <c r="T7" s="1">
        <v>46120</v>
      </c>
      <c r="U7" s="2">
        <f>HYPERLINK("https://sbirkapp.gov.cz/detail/SPPB622ZINPRRUVE", "https://sbirkapp.gov.cz/detail/SPPB622ZINPRRUVE")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45684</v>
      </c>
      <c r="I8" s="1">
        <v>45685.64346962645</v>
      </c>
      <c r="J8" t="s">
        <v>71</v>
      </c>
      <c r="K8" t="s">
        <v>31</v>
      </c>
      <c r="M8" t="s">
        <v>72</v>
      </c>
      <c r="N8" t="s">
        <v>73</v>
      </c>
      <c r="P8" t="s">
        <v>74</v>
      </c>
      <c r="S8" t="b">
        <v>1</v>
      </c>
      <c r="U8" s="2">
        <f>HYPERLINK("https://sbirkapp.gov.cz/detail/SPPPO5LDSI6HOKSO", "https://sbirkapp.gov.cz/detail/SPPPO5LDSI6HOKSO")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37</v>
      </c>
      <c r="H9" s="1">
        <v>45635</v>
      </c>
      <c r="I9" s="1">
        <v>45636.59643301769</v>
      </c>
      <c r="J9" t="s">
        <v>77</v>
      </c>
      <c r="K9" t="s">
        <v>31</v>
      </c>
      <c r="M9" t="s">
        <v>39</v>
      </c>
      <c r="N9" t="s">
        <v>40</v>
      </c>
      <c r="P9" t="s">
        <v>78</v>
      </c>
      <c r="R9" t="s">
        <v>79</v>
      </c>
      <c r="S9" t="b">
        <v>0</v>
      </c>
      <c r="T9" s="1">
        <v>46023</v>
      </c>
      <c r="U9" s="2">
        <f>HYPERLINK("https://sbirkapp.gov.cz/detail/SPP3726WZB2SOU5S", "https://sbirkapp.gov.cz/detail/SPP3726WZB2SOU5S")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58</v>
      </c>
      <c r="G10" t="s">
        <v>82</v>
      </c>
      <c r="H10" s="1">
        <v>45607</v>
      </c>
      <c r="I10" s="1">
        <v>45609.64476534679</v>
      </c>
      <c r="J10" t="s">
        <v>83</v>
      </c>
      <c r="K10" t="s">
        <v>31</v>
      </c>
      <c r="M10" t="s">
        <v>60</v>
      </c>
      <c r="N10" t="s">
        <v>61</v>
      </c>
      <c r="R10" t="s">
        <v>84</v>
      </c>
      <c r="S10" t="b">
        <v>0</v>
      </c>
      <c r="T10" s="1">
        <v>45968</v>
      </c>
      <c r="U10" s="2">
        <f>HYPERLINK("https://sbirkapp.gov.cz/detail/SPPZUXPQKWU6MWBI", "https://sbirkapp.gov.cz/detail/SPPZUXPQKWU6MWBI")</f>
        <v>0</v>
      </c>
      <c r="V10" t="s">
        <v>85</v>
      </c>
      <c r="W10">
        <v>6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45544</v>
      </c>
      <c r="I11" s="1">
        <v>45546.66772235739</v>
      </c>
      <c r="J11" t="s">
        <v>77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HYPERLINK("https://sbirkapp.gov.cz/detail/SPPDROOWMP6WUICS", "https://sbirkapp.gov.cz/detail/SPPDROOWMP6WUICS")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29</v>
      </c>
      <c r="H12" s="1">
        <v>45460</v>
      </c>
      <c r="I12" s="1">
        <v>45461.56286659469</v>
      </c>
      <c r="J12" t="s">
        <v>93</v>
      </c>
      <c r="K12" t="s">
        <v>31</v>
      </c>
      <c r="M12" t="s">
        <v>32</v>
      </c>
      <c r="N12" t="s">
        <v>33</v>
      </c>
      <c r="P12" t="s">
        <v>94</v>
      </c>
      <c r="R12" t="s">
        <v>34</v>
      </c>
      <c r="S12" t="b">
        <v>0</v>
      </c>
      <c r="T12" s="1">
        <v>45757</v>
      </c>
      <c r="U12" s="2">
        <f>HYPERLINK("https://sbirkapp.gov.cz/detail/SPPIDEFNNDSLJ6YS", "https://sbirkapp.gov.cz/detail/SPPIDEFNNDSLJ6YS")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29</v>
      </c>
      <c r="H13" s="1">
        <v>45376</v>
      </c>
      <c r="I13" s="1">
        <v>45379.40773506231</v>
      </c>
      <c r="J13" t="s">
        <v>97</v>
      </c>
      <c r="K13" t="s">
        <v>31</v>
      </c>
      <c r="M13" t="s">
        <v>32</v>
      </c>
      <c r="N13" t="s">
        <v>33</v>
      </c>
      <c r="P13" t="s">
        <v>98</v>
      </c>
      <c r="R13" t="s">
        <v>66</v>
      </c>
      <c r="S13" t="b">
        <v>0</v>
      </c>
      <c r="T13" s="1">
        <v>45476</v>
      </c>
      <c r="U13" s="2">
        <f>HYPERLINK("https://sbirkapp.gov.cz/detail/SPPEJAO7PB6SCT3A", "https://sbirkapp.gov.cz/detail/SPPEJAO7PB6SCT3A")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43367</v>
      </c>
      <c r="I14" s="1">
        <v>45345.51700713102</v>
      </c>
      <c r="J14" t="s">
        <v>102</v>
      </c>
      <c r="K14" t="s">
        <v>103</v>
      </c>
      <c r="L14" s="1">
        <v>43367</v>
      </c>
      <c r="M14" t="s">
        <v>104</v>
      </c>
      <c r="N14" t="s">
        <v>105</v>
      </c>
      <c r="S14" t="b">
        <v>1</v>
      </c>
      <c r="U14" s="2">
        <f>HYPERLINK("https://sbirkapp.gov.cz/detail/SPP3QYRKN4VNXFY4", "https://sbirkapp.gov.cz/detail/SPP3QYRKN4VNXFY4")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28</v>
      </c>
      <c r="G15" t="s">
        <v>44</v>
      </c>
      <c r="H15" s="1">
        <v>45271</v>
      </c>
      <c r="I15" s="1">
        <v>45280.57650285744</v>
      </c>
      <c r="J15" t="s">
        <v>108</v>
      </c>
      <c r="K15" t="s">
        <v>31</v>
      </c>
      <c r="M15" t="s">
        <v>109</v>
      </c>
      <c r="N15" t="s">
        <v>110</v>
      </c>
      <c r="P15" t="s">
        <v>111</v>
      </c>
      <c r="R15" t="s">
        <v>112</v>
      </c>
      <c r="S15" t="b">
        <v>0</v>
      </c>
      <c r="T15" s="1">
        <v>46016</v>
      </c>
      <c r="U15" s="2">
        <f>HYPERLINK("https://sbirkapp.gov.cz/detail/SPPNFGP2WDPGKJAC", "https://sbirkapp.gov.cz/detail/SPPNFGP2WDPGKJAC")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37</v>
      </c>
      <c r="H16" s="1">
        <v>45271</v>
      </c>
      <c r="I16" s="1">
        <v>45274.54248654969</v>
      </c>
      <c r="J16" t="s">
        <v>115</v>
      </c>
      <c r="K16" t="s">
        <v>31</v>
      </c>
      <c r="M16" t="s">
        <v>39</v>
      </c>
      <c r="N16" t="s">
        <v>40</v>
      </c>
      <c r="P16" t="s">
        <v>116</v>
      </c>
      <c r="R16" t="s">
        <v>41</v>
      </c>
      <c r="S16" t="b">
        <v>0</v>
      </c>
      <c r="T16" s="1">
        <v>45658</v>
      </c>
      <c r="U16" s="2">
        <f>HYPERLINK("https://sbirkapp.gov.cz/detail/SPPUYZT3ZVEHEKSO", "https://sbirkapp.gov.cz/detail/SPPUYZT3ZVEHEKSO")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119</v>
      </c>
      <c r="G17" t="s">
        <v>120</v>
      </c>
      <c r="H17" t="s">
        <v>120</v>
      </c>
      <c r="I17" t="s">
        <v>120</v>
      </c>
      <c r="J17" t="s">
        <v>120</v>
      </c>
      <c r="K17" t="s">
        <v>120</v>
      </c>
      <c r="L17" t="s">
        <v>120</v>
      </c>
      <c r="M17" t="s">
        <v>120</v>
      </c>
      <c r="N17" t="s">
        <v>120</v>
      </c>
      <c r="O17" t="s">
        <v>120</v>
      </c>
      <c r="P17" t="s">
        <v>120</v>
      </c>
      <c r="Q17" t="s">
        <v>120</v>
      </c>
      <c r="R17" t="s">
        <v>120</v>
      </c>
      <c r="S17" t="s">
        <v>120</v>
      </c>
      <c r="T17" t="s">
        <v>120</v>
      </c>
      <c r="U17" t="s">
        <v>120</v>
      </c>
      <c r="V17" t="s">
        <v>121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45271</v>
      </c>
      <c r="I18" s="1">
        <v>45272.56125784256</v>
      </c>
      <c r="J18" t="s">
        <v>115</v>
      </c>
      <c r="K18" t="s">
        <v>31</v>
      </c>
      <c r="M18" t="s">
        <v>124</v>
      </c>
      <c r="N18" t="s">
        <v>125</v>
      </c>
      <c r="P18" t="s">
        <v>126</v>
      </c>
      <c r="S18" t="b">
        <v>1</v>
      </c>
      <c r="U18" s="2">
        <f>HYPERLINK("https://sbirkapp.gov.cz/detail/SPPNOI66SHRN4DPM", "https://sbirkapp.gov.cz/detail/SPPNOI66SHRN4DPM")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28</v>
      </c>
      <c r="G19" t="s">
        <v>129</v>
      </c>
      <c r="H19" s="1">
        <v>45271</v>
      </c>
      <c r="I19" s="1">
        <v>45272.55095004652</v>
      </c>
      <c r="J19" t="s">
        <v>115</v>
      </c>
      <c r="K19" t="s">
        <v>31</v>
      </c>
      <c r="M19" t="s">
        <v>130</v>
      </c>
      <c r="N19" t="s">
        <v>131</v>
      </c>
      <c r="P19" t="s">
        <v>132</v>
      </c>
      <c r="S19" t="b">
        <v>1</v>
      </c>
      <c r="U19" s="2">
        <f>HYPERLINK("https://sbirkapp.gov.cz/detail/SPPYTKALBAQLXYLU", "https://sbirkapp.gov.cz/detail/SPPYTKALBAQLXYLU")</f>
        <v>0</v>
      </c>
      <c r="V19" t="s">
        <v>133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45271</v>
      </c>
      <c r="I20" s="1">
        <v>45272.53422762663</v>
      </c>
      <c r="J20" t="s">
        <v>115</v>
      </c>
      <c r="K20" t="s">
        <v>31</v>
      </c>
      <c r="M20" t="s">
        <v>136</v>
      </c>
      <c r="N20" t="s">
        <v>137</v>
      </c>
      <c r="P20" t="s">
        <v>138</v>
      </c>
      <c r="S20" t="b">
        <v>1</v>
      </c>
      <c r="U20" s="2">
        <f>HYPERLINK("https://sbirkapp.gov.cz/detail/SPPKMSBUVFG3L4IW", "https://sbirkapp.gov.cz/detail/SPPKMSBUVFG3L4IW")</f>
        <v>0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58</v>
      </c>
      <c r="G21" t="s">
        <v>82</v>
      </c>
      <c r="H21" s="1">
        <v>45229</v>
      </c>
      <c r="I21" s="1">
        <v>45230.44457448891</v>
      </c>
      <c r="J21" t="s">
        <v>141</v>
      </c>
      <c r="K21" t="s">
        <v>31</v>
      </c>
      <c r="M21" t="s">
        <v>60</v>
      </c>
      <c r="N21" t="s">
        <v>61</v>
      </c>
      <c r="P21" t="s">
        <v>142</v>
      </c>
      <c r="R21" t="s">
        <v>143</v>
      </c>
      <c r="S21" t="b">
        <v>0</v>
      </c>
      <c r="T21" s="1">
        <v>45968</v>
      </c>
      <c r="U21" s="2">
        <f>HYPERLINK("https://sbirkapp.gov.cz/detail/SPPG3OX3A6WJKDVU", "https://sbirkapp.gov.cz/detail/SPPG3OX3A6WJKDVU")</f>
        <v>0</v>
      </c>
      <c r="V21" t="s">
        <v>144</v>
      </c>
      <c r="W21">
        <v>3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58</v>
      </c>
      <c r="G22" t="s">
        <v>146</v>
      </c>
      <c r="H22" s="1">
        <v>45173</v>
      </c>
      <c r="I22" s="1">
        <v>45174.58511277335</v>
      </c>
      <c r="J22" t="s">
        <v>147</v>
      </c>
      <c r="K22" t="s">
        <v>31</v>
      </c>
      <c r="M22" t="s">
        <v>148</v>
      </c>
      <c r="N22" t="s">
        <v>149</v>
      </c>
      <c r="P22" t="s">
        <v>150</v>
      </c>
      <c r="S22" t="b">
        <v>1</v>
      </c>
      <c r="U22" s="2">
        <f>HYPERLINK("https://sbirkapp.gov.cz/detail/SPP7CL2OP777WUOW", "https://sbirkapp.gov.cz/detail/SPP7CL2OP777WUOW")</f>
        <v>0</v>
      </c>
      <c r="V22" t="s">
        <v>151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152</v>
      </c>
      <c r="F23" t="s">
        <v>58</v>
      </c>
      <c r="G23" t="s">
        <v>153</v>
      </c>
      <c r="H23" s="1">
        <v>45082</v>
      </c>
      <c r="I23" s="1">
        <v>45085.39810781972</v>
      </c>
      <c r="J23" t="s">
        <v>154</v>
      </c>
      <c r="K23" t="s">
        <v>31</v>
      </c>
      <c r="M23" t="s">
        <v>155</v>
      </c>
      <c r="N23" t="s">
        <v>156</v>
      </c>
      <c r="P23" t="s">
        <v>157</v>
      </c>
      <c r="S23" t="b">
        <v>1</v>
      </c>
      <c r="U23" s="2">
        <f>HYPERLINK("https://sbirkapp.gov.cz/detail/SPPKQLKDD4PXSEAQ", "https://sbirkapp.gov.cz/detail/SPPKQLKDD4PXSEAQ")</f>
        <v>0</v>
      </c>
      <c r="V23" t="s">
        <v>158</v>
      </c>
      <c r="W23">
        <v>4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159</v>
      </c>
      <c r="F24" t="s">
        <v>28</v>
      </c>
      <c r="G24" t="s">
        <v>160</v>
      </c>
      <c r="H24" s="1">
        <v>43913</v>
      </c>
      <c r="I24" s="1">
        <v>45043.62723712214</v>
      </c>
      <c r="J24" t="s">
        <v>161</v>
      </c>
      <c r="K24" t="s">
        <v>103</v>
      </c>
      <c r="L24" s="1">
        <v>43913</v>
      </c>
      <c r="M24" t="s">
        <v>162</v>
      </c>
      <c r="N24" t="s">
        <v>163</v>
      </c>
      <c r="O24" t="s">
        <v>164</v>
      </c>
      <c r="R24" t="s">
        <v>165</v>
      </c>
      <c r="S24" t="b">
        <v>0</v>
      </c>
      <c r="T24" s="1">
        <v>45292</v>
      </c>
      <c r="U24" s="2">
        <f>HYPERLINK("https://sbirkapp.gov.cz/detail/SPP75EBQ5CEKY36A", "https://sbirkapp.gov.cz/detail/SPP75EBQ5CEKY36A")</f>
        <v>0</v>
      </c>
      <c r="V24" t="s">
        <v>166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167</v>
      </c>
      <c r="F25" t="s">
        <v>28</v>
      </c>
      <c r="G25" t="s">
        <v>29</v>
      </c>
      <c r="H25" s="1">
        <v>45005</v>
      </c>
      <c r="I25" s="1">
        <v>45006.47003047638</v>
      </c>
      <c r="J25" t="s">
        <v>168</v>
      </c>
      <c r="K25" t="s">
        <v>31</v>
      </c>
      <c r="M25" t="s">
        <v>32</v>
      </c>
      <c r="N25" t="s">
        <v>33</v>
      </c>
      <c r="P25" t="s">
        <v>169</v>
      </c>
      <c r="R25" t="s">
        <v>94</v>
      </c>
      <c r="S25" t="b">
        <v>0</v>
      </c>
      <c r="T25" s="1">
        <v>45394</v>
      </c>
      <c r="U25" s="2">
        <f>HYPERLINK("https://sbirkapp.gov.cz/detail/SPPLPL7HTRZRSGBI", "https://sbirkapp.gov.cz/detail/SPPLPL7HTRZRSGBI")</f>
        <v>0</v>
      </c>
      <c r="V25" t="s">
        <v>170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171</v>
      </c>
      <c r="F26" t="s">
        <v>28</v>
      </c>
      <c r="G26" t="s">
        <v>172</v>
      </c>
      <c r="H26" s="1">
        <v>45005</v>
      </c>
      <c r="I26" s="1">
        <v>45006.45587497995</v>
      </c>
      <c r="J26" t="s">
        <v>168</v>
      </c>
      <c r="K26" t="s">
        <v>31</v>
      </c>
      <c r="M26" t="s">
        <v>173</v>
      </c>
      <c r="N26" t="s">
        <v>174</v>
      </c>
      <c r="P26" t="s">
        <v>175</v>
      </c>
      <c r="S26" t="b">
        <v>1</v>
      </c>
      <c r="U26" s="2">
        <f>HYPERLINK("https://sbirkapp.gov.cz/detail/SPP3XJU2KNPJBUF2", "https://sbirkapp.gov.cz/detail/SPP3XJU2KNPJBUF2")</f>
        <v>0</v>
      </c>
      <c r="V26" t="s">
        <v>176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177</v>
      </c>
      <c r="F27" t="s">
        <v>58</v>
      </c>
      <c r="G27" t="s">
        <v>178</v>
      </c>
      <c r="H27" s="1">
        <v>44914</v>
      </c>
      <c r="I27" s="1">
        <v>44917.51986615691</v>
      </c>
      <c r="J27" t="s">
        <v>179</v>
      </c>
      <c r="K27" t="s">
        <v>31</v>
      </c>
      <c r="M27" t="s">
        <v>155</v>
      </c>
      <c r="N27" t="s">
        <v>156</v>
      </c>
      <c r="P27" t="s">
        <v>180</v>
      </c>
      <c r="R27" t="s">
        <v>181</v>
      </c>
      <c r="S27" t="b">
        <v>0</v>
      </c>
      <c r="T27" s="1">
        <v>45108</v>
      </c>
      <c r="U27" s="2">
        <f>HYPERLINK("https://sbirkapp.gov.cz/detail/SPPP5T4E635NBUQM", "https://sbirkapp.gov.cz/detail/SPPP5T4E635NBUQM")</f>
        <v>0</v>
      </c>
      <c r="V27" t="s">
        <v>182</v>
      </c>
      <c r="W27">
        <v>4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183</v>
      </c>
      <c r="F28" t="s">
        <v>28</v>
      </c>
      <c r="G28" t="s">
        <v>37</v>
      </c>
      <c r="H28" s="1">
        <v>44907</v>
      </c>
      <c r="I28" s="1">
        <v>44908.56185890536</v>
      </c>
      <c r="J28" t="s">
        <v>179</v>
      </c>
      <c r="K28" t="s">
        <v>31</v>
      </c>
      <c r="M28" t="s">
        <v>39</v>
      </c>
      <c r="N28" t="s">
        <v>40</v>
      </c>
      <c r="P28" t="s">
        <v>184</v>
      </c>
      <c r="R28" t="s">
        <v>78</v>
      </c>
      <c r="S28" t="b">
        <v>0</v>
      </c>
      <c r="T28" s="1">
        <v>45292</v>
      </c>
      <c r="U28" s="2">
        <f>HYPERLINK("https://sbirkapp.gov.cz/detail/SPPWSPCCRGRNGH3I", "https://sbirkapp.gov.cz/detail/SPPWSPCCRGRNGH3I")</f>
        <v>0</v>
      </c>
      <c r="V28" t="s">
        <v>185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186</v>
      </c>
      <c r="F29" t="s">
        <v>58</v>
      </c>
      <c r="G29" t="s">
        <v>187</v>
      </c>
      <c r="H29" s="1">
        <v>44837</v>
      </c>
      <c r="I29" s="1">
        <v>44859.55582440928</v>
      </c>
      <c r="J29" t="s">
        <v>188</v>
      </c>
      <c r="K29" t="s">
        <v>31</v>
      </c>
      <c r="M29" t="s">
        <v>189</v>
      </c>
      <c r="N29" t="s">
        <v>190</v>
      </c>
      <c r="P29" t="s">
        <v>191</v>
      </c>
      <c r="R29" t="s">
        <v>192</v>
      </c>
      <c r="S29" t="b">
        <v>0</v>
      </c>
      <c r="T29" s="1">
        <v>45245</v>
      </c>
      <c r="U29" s="2">
        <f>HYPERLINK("https://sbirkapp.gov.cz/detail/SPPO7V7CPBRYZAIY", "https://sbirkapp.gov.cz/detail/SPPO7V7CPBRYZAIY")</f>
        <v>0</v>
      </c>
      <c r="V29" t="s">
        <v>193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194</v>
      </c>
      <c r="F30" t="s">
        <v>28</v>
      </c>
      <c r="G30" t="s">
        <v>195</v>
      </c>
      <c r="H30" s="1">
        <v>44739</v>
      </c>
      <c r="I30" s="1">
        <v>44743.36243251942</v>
      </c>
      <c r="J30" t="s">
        <v>196</v>
      </c>
      <c r="K30" t="s">
        <v>31</v>
      </c>
      <c r="M30" t="s">
        <v>32</v>
      </c>
      <c r="N30" t="s">
        <v>33</v>
      </c>
      <c r="P30" t="s">
        <v>197</v>
      </c>
      <c r="R30" t="s">
        <v>98</v>
      </c>
      <c r="S30" t="b">
        <v>0</v>
      </c>
      <c r="T30" s="1">
        <v>45021</v>
      </c>
      <c r="U30" s="2">
        <f>HYPERLINK("https://sbirkapp.gov.cz/detail/SPPOKOYBPFSDJ66G", "https://sbirkapp.gov.cz/detail/SPPOKOYBPFSDJ66G")</f>
        <v>0</v>
      </c>
      <c r="V30" t="s">
        <v>198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199</v>
      </c>
      <c r="F31" t="s">
        <v>58</v>
      </c>
      <c r="G31" t="s">
        <v>200</v>
      </c>
      <c r="H31" s="1">
        <v>44284</v>
      </c>
      <c r="I31" s="1">
        <v>44729.41422247746</v>
      </c>
      <c r="J31" t="s">
        <v>201</v>
      </c>
      <c r="K31" t="s">
        <v>103</v>
      </c>
      <c r="L31" s="1">
        <v>44284</v>
      </c>
      <c r="M31" t="s">
        <v>202</v>
      </c>
      <c r="N31" t="s">
        <v>203</v>
      </c>
      <c r="S31" t="s">
        <v>204</v>
      </c>
      <c r="T31" t="s">
        <v>120</v>
      </c>
      <c r="U31" s="2">
        <f>HYPERLINK("https://sbirkapp.gov.cz/detail/SPPHA4TKGESZJ72U", "https://sbirkapp.gov.cz/detail/SPPHA4TKGESZJ72U")</f>
        <v>0</v>
      </c>
      <c r="V31" t="s">
        <v>205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206</v>
      </c>
      <c r="F32" t="s">
        <v>58</v>
      </c>
      <c r="G32" t="s">
        <v>82</v>
      </c>
      <c r="H32" s="1">
        <v>44155</v>
      </c>
      <c r="I32" s="1">
        <v>44729.40897834682</v>
      </c>
      <c r="J32" t="s">
        <v>207</v>
      </c>
      <c r="K32" t="s">
        <v>103</v>
      </c>
      <c r="L32" s="1">
        <v>44155</v>
      </c>
      <c r="M32" t="s">
        <v>189</v>
      </c>
      <c r="N32" t="s">
        <v>190</v>
      </c>
      <c r="R32" t="s">
        <v>142</v>
      </c>
      <c r="S32" t="b">
        <v>0</v>
      </c>
      <c r="T32" s="1">
        <v>44874</v>
      </c>
      <c r="U32" s="2">
        <f>HYPERLINK("https://sbirkapp.gov.cz/detail/SPPPLXOPHC344ZGA", "https://sbirkapp.gov.cz/detail/SPPPLXOPHC344ZGA")</f>
        <v>0</v>
      </c>
      <c r="V32" t="s">
        <v>208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209</v>
      </c>
      <c r="F33" t="s">
        <v>28</v>
      </c>
      <c r="G33" t="s">
        <v>210</v>
      </c>
      <c r="H33" s="1">
        <v>40430</v>
      </c>
      <c r="I33" s="1">
        <v>44692.44050439567</v>
      </c>
      <c r="J33" t="s">
        <v>211</v>
      </c>
      <c r="K33" t="s">
        <v>103</v>
      </c>
      <c r="L33" s="1">
        <v>40430</v>
      </c>
      <c r="M33" t="s">
        <v>212</v>
      </c>
      <c r="N33" t="s">
        <v>213</v>
      </c>
      <c r="R33" t="s">
        <v>214</v>
      </c>
      <c r="S33" t="b">
        <v>0</v>
      </c>
      <c r="T33" s="1">
        <v>45968</v>
      </c>
      <c r="U33" s="2">
        <f>HYPERLINK("https://sbirkapp.gov.cz/detail/SPP64AJOSOBBB7HE", "https://sbirkapp.gov.cz/detail/SPP64AJOSOBBB7HE")</f>
        <v>0</v>
      </c>
      <c r="V33" t="s">
        <v>215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216</v>
      </c>
      <c r="F34" t="s">
        <v>28</v>
      </c>
      <c r="G34" t="s">
        <v>217</v>
      </c>
      <c r="H34" s="1">
        <v>33756</v>
      </c>
      <c r="I34" s="1">
        <v>44692.42742104876</v>
      </c>
      <c r="J34" t="s">
        <v>218</v>
      </c>
      <c r="K34" t="s">
        <v>103</v>
      </c>
      <c r="L34" s="1">
        <v>33756</v>
      </c>
      <c r="M34" t="s">
        <v>219</v>
      </c>
      <c r="N34" t="s">
        <v>220</v>
      </c>
      <c r="S34" t="b">
        <v>1</v>
      </c>
      <c r="U34" s="2">
        <f>HYPERLINK("https://sbirkapp.gov.cz/detail/SPPVVGX2WU4QWNKC", "https://sbirkapp.gov.cz/detail/SPPVVGX2WU4QWNKC")</f>
        <v>0</v>
      </c>
      <c r="V34" t="s">
        <v>221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222</v>
      </c>
      <c r="F35" t="s">
        <v>28</v>
      </c>
      <c r="G35" t="s">
        <v>223</v>
      </c>
      <c r="H35" s="1">
        <v>44019</v>
      </c>
      <c r="I35" s="1">
        <v>44686.53694957541</v>
      </c>
      <c r="J35" t="s">
        <v>224</v>
      </c>
      <c r="K35" t="s">
        <v>103</v>
      </c>
      <c r="L35" s="1">
        <v>44019</v>
      </c>
      <c r="M35" t="s">
        <v>225</v>
      </c>
      <c r="N35" t="s">
        <v>73</v>
      </c>
      <c r="R35" t="s">
        <v>226</v>
      </c>
      <c r="S35" t="b">
        <v>0</v>
      </c>
      <c r="T35" s="1">
        <v>45700</v>
      </c>
      <c r="U35" s="2">
        <f>HYPERLINK("https://sbirkapp.gov.cz/detail/SPPCUBOFNJ3I6UWC", "https://sbirkapp.gov.cz/detail/SPPCUBOFNJ3I6UWC")</f>
        <v>0</v>
      </c>
      <c r="V35" t="s">
        <v>227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228</v>
      </c>
      <c r="F36" t="s">
        <v>28</v>
      </c>
      <c r="G36" t="s">
        <v>229</v>
      </c>
      <c r="H36" s="1">
        <v>42719</v>
      </c>
      <c r="I36" s="1">
        <v>44686.32583169999</v>
      </c>
      <c r="J36" t="s">
        <v>230</v>
      </c>
      <c r="K36" t="s">
        <v>103</v>
      </c>
      <c r="L36" s="1">
        <v>42719</v>
      </c>
      <c r="M36" t="s">
        <v>109</v>
      </c>
      <c r="N36" t="s">
        <v>110</v>
      </c>
      <c r="R36" t="s">
        <v>48</v>
      </c>
      <c r="S36" t="b">
        <v>0</v>
      </c>
      <c r="T36" s="1">
        <v>45295</v>
      </c>
      <c r="U36" s="2">
        <f>HYPERLINK("https://sbirkapp.gov.cz/detail/SPP23HEH7OPQJC7U", "https://sbirkapp.gov.cz/detail/SPP23HEH7OPQJC7U")</f>
        <v>0</v>
      </c>
      <c r="V36" t="s">
        <v>231</v>
      </c>
      <c r="W36">
        <v>3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232</v>
      </c>
      <c r="F37" t="s">
        <v>28</v>
      </c>
      <c r="G37" t="s">
        <v>233</v>
      </c>
      <c r="H37" s="1">
        <v>43087</v>
      </c>
      <c r="I37" s="1">
        <v>44686.30648237275</v>
      </c>
      <c r="J37" t="s">
        <v>234</v>
      </c>
      <c r="K37" t="s">
        <v>103</v>
      </c>
      <c r="L37" s="1">
        <v>43087</v>
      </c>
      <c r="M37" t="s">
        <v>173</v>
      </c>
      <c r="N37" t="s">
        <v>174</v>
      </c>
      <c r="R37" t="s">
        <v>235</v>
      </c>
      <c r="S37" t="b">
        <v>0</v>
      </c>
      <c r="T37" s="1">
        <v>45021</v>
      </c>
      <c r="U37" s="2">
        <f>HYPERLINK("https://sbirkapp.gov.cz/detail/SPP3Y7QK53PYW6PG", "https://sbirkapp.gov.cz/detail/SPP3Y7QK53PYW6PG")</f>
        <v>0</v>
      </c>
      <c r="V37" t="s">
        <v>236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237</v>
      </c>
      <c r="F38" t="s">
        <v>119</v>
      </c>
      <c r="G38" t="s">
        <v>120</v>
      </c>
      <c r="H38" t="s">
        <v>120</v>
      </c>
      <c r="I38" t="s">
        <v>120</v>
      </c>
      <c r="J38" t="s">
        <v>120</v>
      </c>
      <c r="K38" t="s">
        <v>120</v>
      </c>
      <c r="L38" t="s">
        <v>120</v>
      </c>
      <c r="M38" t="s">
        <v>120</v>
      </c>
      <c r="N38" t="s">
        <v>120</v>
      </c>
      <c r="O38" t="s">
        <v>120</v>
      </c>
      <c r="P38" t="s">
        <v>120</v>
      </c>
      <c r="Q38" t="s">
        <v>120</v>
      </c>
      <c r="R38" t="s">
        <v>120</v>
      </c>
      <c r="S38" t="s">
        <v>120</v>
      </c>
      <c r="T38" t="s">
        <v>120</v>
      </c>
      <c r="U38" t="s">
        <v>120</v>
      </c>
      <c r="V38" t="s">
        <v>238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239</v>
      </c>
      <c r="F39" t="s">
        <v>58</v>
      </c>
      <c r="G39" t="s">
        <v>240</v>
      </c>
      <c r="H39" s="1">
        <v>44550</v>
      </c>
      <c r="I39" s="1">
        <v>44685.39345338615</v>
      </c>
      <c r="J39" t="s">
        <v>241</v>
      </c>
      <c r="K39" t="s">
        <v>103</v>
      </c>
      <c r="L39" s="1">
        <v>44550</v>
      </c>
      <c r="M39" t="s">
        <v>155</v>
      </c>
      <c r="N39" t="s">
        <v>156</v>
      </c>
      <c r="R39" t="s">
        <v>242</v>
      </c>
      <c r="S39" t="b">
        <v>0</v>
      </c>
      <c r="T39" s="1">
        <v>44927</v>
      </c>
      <c r="U39" s="2">
        <f>HYPERLINK("https://sbirkapp.gov.cz/detail/SPPGCVXN2SKYV5JM", "https://sbirkapp.gov.cz/detail/SPPGCVXN2SKYV5JM")</f>
        <v>0</v>
      </c>
      <c r="V39" t="s">
        <v>243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244</v>
      </c>
      <c r="F40" t="s">
        <v>28</v>
      </c>
      <c r="G40" t="s">
        <v>245</v>
      </c>
      <c r="H40" s="1">
        <v>44273</v>
      </c>
      <c r="I40" s="1">
        <v>44678.61638215914</v>
      </c>
      <c r="J40" t="s">
        <v>246</v>
      </c>
      <c r="K40" t="s">
        <v>103</v>
      </c>
      <c r="L40" s="1">
        <v>44273</v>
      </c>
      <c r="M40" t="s">
        <v>136</v>
      </c>
      <c r="N40" t="s">
        <v>137</v>
      </c>
      <c r="R40" t="s">
        <v>247</v>
      </c>
      <c r="S40" t="b">
        <v>0</v>
      </c>
      <c r="T40" s="1">
        <v>45292</v>
      </c>
      <c r="U40" s="2">
        <f>HYPERLINK("https://sbirkapp.gov.cz/detail/SPPHF5E6EMGHFGIY", "https://sbirkapp.gov.cz/detail/SPPHF5E6EMGHFGIY")</f>
        <v>0</v>
      </c>
      <c r="V40" t="s">
        <v>248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249</v>
      </c>
      <c r="F41" t="s">
        <v>28</v>
      </c>
      <c r="G41" t="s">
        <v>250</v>
      </c>
      <c r="H41" s="1">
        <v>43909</v>
      </c>
      <c r="I41" s="1">
        <v>44677.48640458824</v>
      </c>
      <c r="J41" t="s">
        <v>251</v>
      </c>
      <c r="K41" t="s">
        <v>103</v>
      </c>
      <c r="L41" s="1">
        <v>43909</v>
      </c>
      <c r="M41" t="s">
        <v>124</v>
      </c>
      <c r="N41" t="s">
        <v>125</v>
      </c>
      <c r="R41" t="s">
        <v>252</v>
      </c>
      <c r="S41" t="b">
        <v>0</v>
      </c>
      <c r="T41" s="1">
        <v>45292</v>
      </c>
      <c r="U41" s="2">
        <f>HYPERLINK("https://sbirkapp.gov.cz/detail/SPPXXS7A2SMQFXNS", "https://sbirkapp.gov.cz/detail/SPPXXS7A2SMQFXNS")</f>
        <v>0</v>
      </c>
      <c r="V41" t="s">
        <v>253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254</v>
      </c>
      <c r="F42" t="s">
        <v>28</v>
      </c>
      <c r="G42" t="s">
        <v>255</v>
      </c>
      <c r="H42" s="1">
        <v>44540</v>
      </c>
      <c r="I42" s="1">
        <v>44676.61405450767</v>
      </c>
      <c r="J42" t="s">
        <v>256</v>
      </c>
      <c r="K42" t="s">
        <v>103</v>
      </c>
      <c r="L42" s="1">
        <v>44540</v>
      </c>
      <c r="M42" t="s">
        <v>39</v>
      </c>
      <c r="N42" t="s">
        <v>40</v>
      </c>
      <c r="R42" t="s">
        <v>116</v>
      </c>
      <c r="S42" t="b">
        <v>0</v>
      </c>
      <c r="T42" s="1">
        <v>44927</v>
      </c>
      <c r="U42" s="2">
        <f>HYPERLINK("https://sbirkapp.gov.cz/detail/SPPZ6FKPN54MYCPS", "https://sbirkapp.gov.cz/detail/SPPZ6FKPN54MYCPS")</f>
        <v>0</v>
      </c>
      <c r="V42" t="s">
        <v>257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258</v>
      </c>
      <c r="F43" t="s">
        <v>28</v>
      </c>
      <c r="G43" t="s">
        <v>259</v>
      </c>
      <c r="H43" s="1">
        <v>44540</v>
      </c>
      <c r="I43" s="1">
        <v>44676.61089623709</v>
      </c>
      <c r="J43" t="s">
        <v>256</v>
      </c>
      <c r="K43" t="s">
        <v>103</v>
      </c>
      <c r="L43" s="1">
        <v>44540</v>
      </c>
      <c r="M43" t="s">
        <v>260</v>
      </c>
      <c r="N43" t="s">
        <v>261</v>
      </c>
      <c r="S43" t="b">
        <v>1</v>
      </c>
      <c r="U43" s="2">
        <f>HYPERLINK("https://sbirkapp.gov.cz/detail/SPPEL7SUBVJGGCNW", "https://sbirkapp.gov.cz/detail/SPPEL7SUBVJGGCNW")</f>
        <v>0</v>
      </c>
      <c r="V43" t="s">
        <v>262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263</v>
      </c>
      <c r="F44" t="s">
        <v>28</v>
      </c>
      <c r="G44" t="s">
        <v>264</v>
      </c>
      <c r="H44" s="1">
        <v>43812</v>
      </c>
      <c r="I44" s="1">
        <v>44673.54228406219</v>
      </c>
      <c r="J44" t="s">
        <v>265</v>
      </c>
      <c r="K44" t="s">
        <v>103</v>
      </c>
      <c r="L44" s="1">
        <v>43812</v>
      </c>
      <c r="M44" t="s">
        <v>130</v>
      </c>
      <c r="N44" t="s">
        <v>131</v>
      </c>
      <c r="Q44" t="s">
        <v>266</v>
      </c>
      <c r="R44" t="s">
        <v>267</v>
      </c>
      <c r="S44" t="b">
        <v>0</v>
      </c>
      <c r="T44" s="1">
        <v>45292</v>
      </c>
      <c r="U44" s="2">
        <f>HYPERLINK("https://sbirkapp.gov.cz/detail/SPPFVZYJ34HKAT3U", "https://sbirkapp.gov.cz/detail/SPPFVZYJ34HKAT3U")</f>
        <v>0</v>
      </c>
      <c r="V44" t="s">
        <v>268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269</v>
      </c>
      <c r="F45" t="s">
        <v>28</v>
      </c>
      <c r="G45" t="s">
        <v>270</v>
      </c>
      <c r="H45" s="1">
        <v>43264</v>
      </c>
      <c r="I45" s="1">
        <v>44673.43363350481</v>
      </c>
      <c r="J45" t="s">
        <v>271</v>
      </c>
      <c r="K45" t="s">
        <v>103</v>
      </c>
      <c r="L45" s="1">
        <v>43264</v>
      </c>
      <c r="M45" t="s">
        <v>272</v>
      </c>
      <c r="N45" t="s">
        <v>273</v>
      </c>
      <c r="S45" t="b">
        <v>1</v>
      </c>
      <c r="U45" s="2">
        <f>HYPERLINK("https://sbirkapp.gov.cz/detail/SPPEITBUTBAPSBF6", "https://sbirkapp.gov.cz/detail/SPPEITBUTBAPSBF6")</f>
        <v>0</v>
      </c>
      <c r="V45" t="s">
        <v>274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275</v>
      </c>
      <c r="F46" t="s">
        <v>28</v>
      </c>
      <c r="G46" t="s">
        <v>276</v>
      </c>
      <c r="H46" s="1">
        <v>40112</v>
      </c>
      <c r="I46" s="1">
        <v>44665.55093344033</v>
      </c>
      <c r="J46" t="s">
        <v>277</v>
      </c>
      <c r="K46" t="s">
        <v>103</v>
      </c>
      <c r="L46" s="1">
        <v>40112</v>
      </c>
      <c r="M46" t="s">
        <v>278</v>
      </c>
      <c r="N46" t="s">
        <v>279</v>
      </c>
      <c r="R46" t="s">
        <v>280</v>
      </c>
      <c r="S46" t="b">
        <v>0</v>
      </c>
      <c r="T46" s="1">
        <v>45658</v>
      </c>
      <c r="U46" s="2">
        <f>HYPERLINK("https://sbirkapp.gov.cz/detail/SPPS7ITWUQ56WTH2", "https://sbirkapp.gov.cz/detail/SPPS7ITWUQ56WTH2")</f>
        <v>0</v>
      </c>
      <c r="V46" t="s">
        <v>281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282</v>
      </c>
      <c r="F47" t="s">
        <v>58</v>
      </c>
      <c r="G47" t="s">
        <v>283</v>
      </c>
      <c r="H47" s="1">
        <v>42620</v>
      </c>
      <c r="I47" s="1">
        <v>44664.37513195199</v>
      </c>
      <c r="J47" t="s">
        <v>284</v>
      </c>
      <c r="K47" t="s">
        <v>103</v>
      </c>
      <c r="L47" s="1">
        <v>42620</v>
      </c>
      <c r="M47" t="s">
        <v>285</v>
      </c>
      <c r="N47" t="s">
        <v>286</v>
      </c>
      <c r="R47" t="s">
        <v>287</v>
      </c>
      <c r="S47" t="b">
        <v>0</v>
      </c>
      <c r="T47" s="1">
        <v>45189</v>
      </c>
      <c r="U47" s="2">
        <f>HYPERLINK("https://sbirkapp.gov.cz/detail/SPP3PMBTB677NPBS", "https://sbirkapp.gov.cz/detail/SPP3PMBTB677NPBS")</f>
        <v>0</v>
      </c>
      <c r="V47" t="s">
        <v>288</v>
      </c>
      <c r="W47">
        <v>1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289</v>
      </c>
      <c r="F48" t="s">
        <v>28</v>
      </c>
      <c r="G48" t="s">
        <v>290</v>
      </c>
      <c r="H48" s="1">
        <v>44641</v>
      </c>
      <c r="I48" s="1">
        <v>44644.4059551263</v>
      </c>
      <c r="J48" t="s">
        <v>291</v>
      </c>
      <c r="K48" t="s">
        <v>31</v>
      </c>
      <c r="M48" t="s">
        <v>32</v>
      </c>
      <c r="N48" t="s">
        <v>33</v>
      </c>
      <c r="R48" t="s">
        <v>169</v>
      </c>
      <c r="S48" t="b">
        <v>0</v>
      </c>
      <c r="T48" s="1">
        <v>44758</v>
      </c>
      <c r="U48" s="2">
        <f>HYPERLINK("https://sbirkapp.gov.cz/detail/SPPCQAMUDLDTCKTI", "https://sbirkapp.gov.cz/detail/SPPCQAMUDLDTCKTI")</f>
        <v>0</v>
      </c>
      <c r="V48" t="s">
        <v>292</v>
      </c>
      <c r="W48">
        <v>2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293</v>
      </c>
      <c r="F49" t="s">
        <v>28</v>
      </c>
      <c r="G49" t="s">
        <v>294</v>
      </c>
      <c r="H49" s="1">
        <v>39244</v>
      </c>
      <c r="I49" s="1">
        <v>44643.60827383698</v>
      </c>
      <c r="J49" t="s">
        <v>295</v>
      </c>
      <c r="K49" t="s">
        <v>103</v>
      </c>
      <c r="L49" s="1">
        <v>39244</v>
      </c>
      <c r="M49" t="s">
        <v>296</v>
      </c>
      <c r="N49" t="s">
        <v>297</v>
      </c>
      <c r="S49" t="b">
        <v>1</v>
      </c>
      <c r="U49" s="2">
        <f>HYPERLINK("https://sbirkapp.gov.cz/detail/SPPU2UYY2G4XBVYG", "https://sbirkapp.gov.cz/detail/SPPU2UYY2G4XBVYG")</f>
        <v>0</v>
      </c>
      <c r="V49" t="s">
        <v>298</v>
      </c>
      <c r="W4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2026-05-30T09:18:36Z</dcterms:created>
  <dcterms:modified xsi:type="dcterms:W3CDTF">2026-05-30T09:18:36Z</dcterms:modified>
</cp:coreProperties>
</file>