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<sst xmlns="http://schemas.openxmlformats.org/spreadsheetml/2006/main" count="503" uniqueCount="222">
  <si>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</si>
  <si>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</si>
  <si>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</si>
  <si>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</si>
  <si>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</si>
  <si>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</si>
  <si>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</si>
  <si>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</si>
  <si>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</si>
  <si>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</si>
  <si>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</si>
  <si>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</si>
  <si>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</si>
  <si>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</si>
  <si>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</si>
  <si>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</si>
  <si>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</si>
  <si>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</si>
  <si>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</si>
  <si>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</si>
  <si>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</si>
  <si>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</si>
  <si>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</si>
  <si>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TURNOV</t>
  </si>
  <si>
    <t>00276227</t>
  </si>
  <si>
    <t>vehbxe9</t>
  </si>
  <si>
    <t>Liberecký kraj</t>
  </si>
  <si>
    <t>5/2026</t>
  </si>
  <si>
    <t>Obecně závazná vyhláška</t>
  </si>
  <si>
    <t>o nočním klidu</t>
  </si>
  <si>
    <t>2026-07-14</t>
  </si>
  <si>
    <t>Běžný</t>
  </si>
  <si>
    <t>noční klid</t>
  </si>
  <si>
    <t>zákon č. 251/2016 Sb., o některých přestupcích - § 5 odst. 7</t>
  </si>
  <si>
    <t>3/2026: o nočním klidu</t>
  </si>
  <si>
    <t>1722970030</t>
  </si>
  <si>
    <t>4/2026</t>
  </si>
  <si>
    <t>Nařízení</t>
  </si>
  <si>
    <t>o záměru zadat zpracování lesní hospodářské osnovy Turnov-JIH</t>
  </si>
  <si>
    <t>2026-07-04</t>
  </si>
  <si>
    <t>lesní hospodářské osnovy</t>
  </si>
  <si>
    <t>zákon č. 289/1995 Sb., lesní zákon - § 25 odst. 2</t>
  </si>
  <si>
    <t>1/2026: o záměru zadat zpracování lesní hospodářké osnovy Turnov-JIH</t>
  </si>
  <si>
    <t>1718157966</t>
  </si>
  <si>
    <t>3/2026</t>
  </si>
  <si>
    <t>2026-05-09</t>
  </si>
  <si>
    <t>3/2025: o nočním klidu</t>
  </si>
  <si>
    <t>5/2026: o nočním klidu</t>
  </si>
  <si>
    <t>1686244453</t>
  </si>
  <si>
    <t>2/2026</t>
  </si>
  <si>
    <t>kterým se vymezují oblasti obce, ve kterých lze místní komunikace nebo jejich určené úseky užít ke stání vozidla jen za sjednanou cenu</t>
  </si>
  <si>
    <t>2026-03-30</t>
  </si>
  <si>
    <t xml:space="preserve">pozemní komunikace - zpoplatnění stání a odstavení </t>
  </si>
  <si>
    <t xml:space="preserve">zákon č. 13/1997 Sb., o pozemních komunikacích - § 23 odst. 1 </t>
  </si>
  <si>
    <t>1/2025: kterým se vymezují oblasti obce, ve kterých lze místní komunikace nebo jejich určené úseky užít ke stání vozidla jen za sjednanou cenu</t>
  </si>
  <si>
    <t>1664962936</t>
  </si>
  <si>
    <t>1/2026</t>
  </si>
  <si>
    <t>o záměru zadat zpracování lesní hospodářké osnovy Turnov-JIH</t>
  </si>
  <si>
    <t>2026-03-25</t>
  </si>
  <si>
    <t>4/2026: o záměru zadat zpracování lesní hospodářské osnovy Turnov-JIH; 4/2026: o záměru zadat zpracování lesní hospodářské osnovy Turnov-JIH</t>
  </si>
  <si>
    <t>1661753850</t>
  </si>
  <si>
    <t>4/2025</t>
  </si>
  <si>
    <t>o místním poplatku za užívání veřejného prostranství</t>
  </si>
  <si>
    <t>2025-11-08</t>
  </si>
  <si>
    <t>místní poplatek za užívání veřejného prostranství</t>
  </si>
  <si>
    <t>zákon č. 565/1990 Sb., o místních poplatcích - § 14 - za užívání veřejného prostranství</t>
  </si>
  <si>
    <t>8/2023: o místním poplatku za užívání veřejného prostranství</t>
  </si>
  <si>
    <t>1597105180</t>
  </si>
  <si>
    <t>3/2025</t>
  </si>
  <si>
    <t>2025-07-12</t>
  </si>
  <si>
    <t>2/2025: o nočním klidu</t>
  </si>
  <si>
    <t>1544927453</t>
  </si>
  <si>
    <t>2/2025</t>
  </si>
  <si>
    <t>2025-05-10</t>
  </si>
  <si>
    <t>5/2024: o nočním klidu</t>
  </si>
  <si>
    <t>1514842253</t>
  </si>
  <si>
    <t>1/2025</t>
  </si>
  <si>
    <t>2025-02-01</t>
  </si>
  <si>
    <t xml:space="preserve">8/2021: kterým se vymezují oblasti obce, ve kterých lze místní komunikace nebo jejich určené úseky  užít ke stání vozidla jen za sjednanou cenu </t>
  </si>
  <si>
    <t>2/2026: kterým se vymezují oblasti obce, ve kterých lze místní komunikace nebo jejich určené úseky užít ke stání vozidla jen za sjednanou cenu</t>
  </si>
  <si>
    <t>1465896680</t>
  </si>
  <si>
    <t>1/2016</t>
  </si>
  <si>
    <t>o regulaci provozování některých sázkových her</t>
  </si>
  <si>
    <t>2016-04-28</t>
  </si>
  <si>
    <t>Dle přechodného ustanovení</t>
  </si>
  <si>
    <t>hazardní hry</t>
  </si>
  <si>
    <t>zákon č. 186/2016 Sb., o hazardních hrách - § 12 odst. 1</t>
  </si>
  <si>
    <t>1455395295</t>
  </si>
  <si>
    <t>5/2016</t>
  </si>
  <si>
    <t>o stanovení podmínek pro pořádání, průběh a ukončení veřejnosti přístupných sportovních a kulturních podniků, včetně tanečních zábav a diskoték a jiných kulturních podniků v rozsahu nezbytném k zajištění veřejného pořádku</t>
  </si>
  <si>
    <t>2016-11-15</t>
  </si>
  <si>
    <t>veřejný pořádek - podmínky pro pořádání veřejně přístupných akcí</t>
  </si>
  <si>
    <t>zákon č. 128/2000 Sb., o obcích - § 10 písm. b) - podmínky pro pořádání veřejně přístupných akcí</t>
  </si>
  <si>
    <t>1455395194</t>
  </si>
  <si>
    <t>8/2021</t>
  </si>
  <si>
    <t xml:space="preserve">kterým se vymezují oblasti obce, ve kterých lze místní komunikace nebo jejich určené úseky  užít ke stání vozidla jen za sjednanou cenu </t>
  </si>
  <si>
    <t>2022-01-01</t>
  </si>
  <si>
    <t>1455395288</t>
  </si>
  <si>
    <t>1/2014</t>
  </si>
  <si>
    <t>kterým se stanoví zákaz pochůzkového a podomního prodeje</t>
  </si>
  <si>
    <t>2014-10-02</t>
  </si>
  <si>
    <t>regulace podomního a pochůzkového prodeje a nabízení služeb</t>
  </si>
  <si>
    <t xml:space="preserve">zákon č. 455/1991 Sb., živnostenský zákon - § 18 odst. 4 </t>
  </si>
  <si>
    <t>1455395190</t>
  </si>
  <si>
    <t>3/2009</t>
  </si>
  <si>
    <t>kterým se vymezuje rozsah, způsob a lhůty odstraňování (zmírňování) závad ve sjízdnosti a schůdnosti místních komunikací a chodníků a kterým se vymezují místní komunikace a chodníky, na kterých se pro jejich malý dopravní význam nezajišťuje sjízdnost a schůdnost odstraňováním sněhu a náledí</t>
  </si>
  <si>
    <t>2009-10-16</t>
  </si>
  <si>
    <t>pozemní komunikace - odstranění závad ve schůdnosti; pozemní komunikace - vyznačení neudržovaných úseků</t>
  </si>
  <si>
    <t xml:space="preserve">zákon č. 13/1997 Sb., o pozemních komunikacích - § 27 odst. 7 ; zákon č. 13/1997 Sb., o pozemních komunikacích - § 27 odst. 5 </t>
  </si>
  <si>
    <t>1455360452</t>
  </si>
  <si>
    <t>3/2019</t>
  </si>
  <si>
    <t>o zákazu konzumace alkoholických nápojů</t>
  </si>
  <si>
    <t>2019-07-17</t>
  </si>
  <si>
    <t>alkohol - zákaz konzumace; veřejný pořádek - konzumace alkoholu</t>
  </si>
  <si>
    <t>zákon č. 65/2017 Sb., o ochraně zdraví před škodlivými účinky návykových látek - § 17 odst. 2 písm. a); zákon č. 128/2000 Sb., o obcích - § 10 písm. a) - konzumace alkoholu</t>
  </si>
  <si>
    <t>1455360136</t>
  </si>
  <si>
    <t>5/2021</t>
  </si>
  <si>
    <t>o stanovení obecního systému odpadového hospodářství</t>
  </si>
  <si>
    <t>2021-11-01</t>
  </si>
  <si>
    <t>systém odpadového hospodářství</t>
  </si>
  <si>
    <t>zákon č. 541/2020 Sb., o odpadech - § 59 odst. 4</t>
  </si>
  <si>
    <t>1455360147</t>
  </si>
  <si>
    <t>19/2006</t>
  </si>
  <si>
    <t>kterou se vydává požární řád města</t>
  </si>
  <si>
    <t>2006-11-01</t>
  </si>
  <si>
    <t>požární ochrana - požární řád; požární ochrana - podmínky při akcích</t>
  </si>
  <si>
    <t>zákon č. 133/1985 Sb., o požární ochraně - § 29 odst. 1 písm. o) bod 1; zákon č. 133/1985 Sb., o požární ochraně - § 29 odst. 1 písm. o) bod 2</t>
  </si>
  <si>
    <t>1455360271</t>
  </si>
  <si>
    <t>12/2006</t>
  </si>
  <si>
    <t>o zřízení obecní policie</t>
  </si>
  <si>
    <t>2006-05-20</t>
  </si>
  <si>
    <t>obecní policie</t>
  </si>
  <si>
    <t xml:space="preserve">zákon č. 553/1991 Sb., o obecní policii - § 1 odst. 1 </t>
  </si>
  <si>
    <t>1455360131</t>
  </si>
  <si>
    <t>9/2005</t>
  </si>
  <si>
    <t>kterým se stanovují maximální ceny za nucené odtahy vozidel</t>
  </si>
  <si>
    <t>2005-12-24</t>
  </si>
  <si>
    <t>regulace cen - stanovení maximálních cen, pokud nejsou stanoveny ministerstvem</t>
  </si>
  <si>
    <t>zákon č. 265/1991 Sb., o působnosti orgánů České republiky v oblasti cen - § 4a odst. 1 písm. a)</t>
  </si>
  <si>
    <t>Vyřazeno</t>
  </si>
  <si>
    <t>-</t>
  </si>
  <si>
    <t>1453805986</t>
  </si>
  <si>
    <t>5/2024</t>
  </si>
  <si>
    <t>2024-07-15</t>
  </si>
  <si>
    <t>3/2024: o nočním klidu</t>
  </si>
  <si>
    <t>1380021733</t>
  </si>
  <si>
    <t>4/2024</t>
  </si>
  <si>
    <t>o stanovení místních koeficientů daně z nemovitých věcí</t>
  </si>
  <si>
    <t>2025-01-01</t>
  </si>
  <si>
    <t>daň z nemovitých věcí - místní koeficient; daň z nemovitých věcí - místní koeficient</t>
  </si>
  <si>
    <t>zákon č. 338/1992 Sb., o dani z nemovitých věcí - § 12 odst. 1 písm. a) bod 1; zákon č. 338/1992 Sb., o dani z nemovitých věcí - § 12 odst. 1 písm. a) bod 4</t>
  </si>
  <si>
    <t>1380021692</t>
  </si>
  <si>
    <t>3/2024</t>
  </si>
  <si>
    <t>2024-05-24</t>
  </si>
  <si>
    <t>3/2023: o nočním klidu</t>
  </si>
  <si>
    <t>1356191627</t>
  </si>
  <si>
    <t>2/2024</t>
  </si>
  <si>
    <t xml:space="preserve">kterou se stanoví školské obvody mateřských škol zřízených městem Turnov </t>
  </si>
  <si>
    <t>2024-07-01</t>
  </si>
  <si>
    <t>školské obvody - mateřské školy</t>
  </si>
  <si>
    <t>zákon č. 561/2004 Sb., školský zákon - § 179 odst. 3 a § 178 odst. 2 písm. b)</t>
  </si>
  <si>
    <t>1320635595</t>
  </si>
  <si>
    <t>1/2024</t>
  </si>
  <si>
    <t>kterou se stanoví školské obvody základních škol zřízených městem Turnov</t>
  </si>
  <si>
    <t>2024-04-01</t>
  </si>
  <si>
    <t>školské obvody - základní školy</t>
  </si>
  <si>
    <t>zákon č. 561/2004 Sb., školský zákon - § 178 odst. 2 písm. b)</t>
  </si>
  <si>
    <t>1/2022: kterou se stanoví školské obvody základních škol zřízených městem Turnov</t>
  </si>
  <si>
    <t>1320635717</t>
  </si>
  <si>
    <t>8/2023</t>
  </si>
  <si>
    <t>2024-01-01</t>
  </si>
  <si>
    <t>4/2025: o místním poplatku za užívání veřejného prostranství</t>
  </si>
  <si>
    <t>1281272141</t>
  </si>
  <si>
    <t>7/2023</t>
  </si>
  <si>
    <t>o místním poplatku z pobytu</t>
  </si>
  <si>
    <t>místní poplatek z pobytu</t>
  </si>
  <si>
    <t>zákon č. 565/1990 Sb., o místních poplatcích - § 14 - z pobytu</t>
  </si>
  <si>
    <t>1281272207</t>
  </si>
  <si>
    <t>6/2023</t>
  </si>
  <si>
    <t>o místním poplatku ze psů</t>
  </si>
  <si>
    <t>místní poplatek ze psů</t>
  </si>
  <si>
    <t>zákon č. 565/1990 Sb., o místních poplatcích - § 14 - ze psů</t>
  </si>
  <si>
    <t>1281272158</t>
  </si>
  <si>
    <t>5/2023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</si>
  <si>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</si>
  <si>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</si>
  <si>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</si>
  <si>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1264426296</t>
  </si>
  <si>
    <t>4/2023</t>
  </si>
  <si>
    <t>kterým se stanovují maximální ceny jízdného městské hromadné dopravy ve městě Turnov v rámci integrovaného tarifu veřejné dopravy Libereckého kraje (Tarif IDOL)</t>
  </si>
  <si>
    <t>1257366846</t>
  </si>
  <si>
    <t>3/2023</t>
  </si>
  <si>
    <t>2023-09-09</t>
  </si>
  <si>
    <t>2/2023: o nočním klidu</t>
  </si>
  <si>
    <t>1233313711</t>
  </si>
  <si>
    <t>2/2023</t>
  </si>
  <si>
    <t>2023-07-21</t>
  </si>
  <si>
    <t>1/2023: o nočním klidu</t>
  </si>
  <si>
    <t>1210324944</t>
  </si>
  <si>
    <t>1/2023</t>
  </si>
  <si>
    <t>2023-05-24</t>
  </si>
  <si>
    <t>5/2022: o nočním klidu</t>
  </si>
  <si>
    <t>1187130169</t>
  </si>
  <si>
    <t>5/2022</t>
  </si>
  <si>
    <t>2022-09-10</t>
  </si>
  <si>
    <t>3/2022: o nočním klidu</t>
  </si>
  <si>
    <t>1075958388</t>
  </si>
  <si>
    <t>4/2022</t>
  </si>
  <si>
    <t>o regulaci provozování některých hazardních her na území města Turnov</t>
  </si>
  <si>
    <t xml:space="preserve">zákon č. 186/2016 Sb., o hazardních hrách - § 12 </t>
  </si>
  <si>
    <t>1075949869</t>
  </si>
  <si>
    <t>3/2022</t>
  </si>
  <si>
    <t>2022-07-26</t>
  </si>
  <si>
    <t>2/2022: o nočním klidu</t>
  </si>
  <si>
    <t>1059128896</t>
  </si>
  <si>
    <t>2/2022</t>
  </si>
  <si>
    <t>2022-05-19</t>
  </si>
  <si>
    <t>1035132420</t>
  </si>
  <si>
    <t>1/2022</t>
  </si>
  <si>
    <t>2022-04-01</t>
  </si>
  <si>
    <t>1/2024: kterou se stanoví školské obvody základních škol zřízených městem Turnov</t>
  </si>
  <si>
    <t>1012401519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</si>
</sst>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3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6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10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46198</v>
      </c>
      <c r="I2" s="1">
        <v>46202.4797272615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HYPERLINK("https://sbirkapp.gov.cz/detail/SPPTPXPXDF7VRW6I", "https://sbirkapp.gov.cz/detail/SPPTPXPXDF7VRW6I")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37</v>
      </c>
      <c r="G3" t="s">
        <v>38</v>
      </c>
      <c r="H3" s="1">
        <v>46183</v>
      </c>
      <c r="I3" s="1">
        <v>46192.64609111257</v>
      </c>
      <c r="J3" t="s">
        <v>39</v>
      </c>
      <c r="K3" t="s">
        <v>31</v>
      </c>
      <c r="M3" t="s">
        <v>40</v>
      </c>
      <c r="N3" t="s">
        <v>41</v>
      </c>
      <c r="P3" t="s">
        <v>42</v>
      </c>
      <c r="S3" t="b">
        <v>1</v>
      </c>
      <c r="T3" s="1">
        <v>46388</v>
      </c>
      <c r="U3" s="2">
        <f>HYPERLINK("https://sbirkapp.gov.cz/detail/SPPXTIFUAXRGLRTG", "https://sbirkapp.gov.cz/detail/SPPXTIFUAXRGLRTG")</f>
        <v>0</v>
      </c>
      <c r="V3" t="s">
        <v>43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44</v>
      </c>
      <c r="F4" t="s">
        <v>28</v>
      </c>
      <c r="G4" t="s">
        <v>29</v>
      </c>
      <c r="H4" s="1">
        <v>46135</v>
      </c>
      <c r="I4" s="1">
        <v>46136.60444313697</v>
      </c>
      <c r="J4" t="s">
        <v>45</v>
      </c>
      <c r="K4" t="s">
        <v>31</v>
      </c>
      <c r="M4" t="s">
        <v>32</v>
      </c>
      <c r="N4" t="s">
        <v>33</v>
      </c>
      <c r="P4" t="s">
        <v>46</v>
      </c>
      <c r="R4" t="s">
        <v>47</v>
      </c>
      <c r="S4" t="b">
        <v>0</v>
      </c>
      <c r="T4" s="1">
        <v>46217</v>
      </c>
      <c r="U4" s="2">
        <f>HYPERLINK("https://sbirkapp.gov.cz/detail/SPPPCVOYT3KRG3M4", "https://sbirkapp.gov.cz/detail/SPPPCVOYT3KRG3M4")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37</v>
      </c>
      <c r="G5" t="s">
        <v>50</v>
      </c>
      <c r="H5" s="1">
        <v>46036</v>
      </c>
      <c r="I5" s="1">
        <v>46097.75060891822</v>
      </c>
      <c r="J5" t="s">
        <v>51</v>
      </c>
      <c r="K5" t="s">
        <v>31</v>
      </c>
      <c r="M5" t="s">
        <v>52</v>
      </c>
      <c r="N5" t="s">
        <v>53</v>
      </c>
      <c r="P5" t="s">
        <v>54</v>
      </c>
      <c r="S5" t="b">
        <v>1</v>
      </c>
      <c r="U5" s="2">
        <f>HYPERLINK("https://sbirkapp.gov.cz/detail/SPPFXJM5I5AEIOA2", "https://sbirkapp.gov.cz/detail/SPPFXJM5I5AEIOA2")</f>
        <v>0</v>
      </c>
      <c r="V5" t="s">
        <v>55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37</v>
      </c>
      <c r="G6" t="s">
        <v>57</v>
      </c>
      <c r="H6" s="1">
        <v>46085</v>
      </c>
      <c r="I6" s="1">
        <v>46091.37525481066</v>
      </c>
      <c r="J6" t="s">
        <v>58</v>
      </c>
      <c r="K6" t="s">
        <v>31</v>
      </c>
      <c r="M6" t="s">
        <v>40</v>
      </c>
      <c r="N6" t="s">
        <v>41</v>
      </c>
      <c r="R6" t="s">
        <v>59</v>
      </c>
      <c r="S6" t="b">
        <v>0</v>
      </c>
      <c r="T6" s="1">
        <v>46207</v>
      </c>
      <c r="U6" s="2">
        <f>HYPERLINK("https://sbirkapp.gov.cz/detail/SPPJVKUCK6RR7CDG", "https://sbirkapp.gov.cz/detail/SPPJVKUCK6RR7CDG")</f>
        <v>0</v>
      </c>
      <c r="V6" t="s">
        <v>60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45953</v>
      </c>
      <c r="I7" s="1">
        <v>45954.50066771676</v>
      </c>
      <c r="J7" t="s">
        <v>63</v>
      </c>
      <c r="K7" t="s">
        <v>31</v>
      </c>
      <c r="M7" t="s">
        <v>64</v>
      </c>
      <c r="N7" t="s">
        <v>65</v>
      </c>
      <c r="P7" t="s">
        <v>66</v>
      </c>
      <c r="S7" t="b">
        <v>1</v>
      </c>
      <c r="U7" s="2">
        <f>HYPERLINK("https://sbirkapp.gov.cz/detail/SPP7QLUPSBFITEKS", "https://sbirkapp.gov.cz/detail/SPP7QLUPSBFITEKS")</f>
        <v>0</v>
      </c>
      <c r="V7" t="s">
        <v>67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28</v>
      </c>
      <c r="G8" t="s">
        <v>29</v>
      </c>
      <c r="H8" s="1">
        <v>45834</v>
      </c>
      <c r="I8" s="1">
        <v>45835.50031301935</v>
      </c>
      <c r="J8" t="s">
        <v>69</v>
      </c>
      <c r="K8" t="s">
        <v>31</v>
      </c>
      <c r="M8" t="s">
        <v>32</v>
      </c>
      <c r="N8" t="s">
        <v>33</v>
      </c>
      <c r="P8" t="s">
        <v>70</v>
      </c>
      <c r="R8" t="s">
        <v>34</v>
      </c>
      <c r="S8" t="b">
        <v>0</v>
      </c>
      <c r="T8" s="1">
        <v>46151</v>
      </c>
      <c r="U8" s="2">
        <f>HYPERLINK("https://sbirkapp.gov.cz/detail/SPPYQRJ7OVTZOJL6", "https://sbirkapp.gov.cz/detail/SPPYQRJ7OVTZOJL6")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29</v>
      </c>
      <c r="H9" s="1">
        <v>45770</v>
      </c>
      <c r="I9" s="1">
        <v>45772.64602082205</v>
      </c>
      <c r="J9" t="s">
        <v>73</v>
      </c>
      <c r="K9" t="s">
        <v>31</v>
      </c>
      <c r="M9" t="s">
        <v>32</v>
      </c>
      <c r="N9" t="s">
        <v>33</v>
      </c>
      <c r="P9" t="s">
        <v>74</v>
      </c>
      <c r="R9" t="s">
        <v>46</v>
      </c>
      <c r="S9" t="b">
        <v>0</v>
      </c>
      <c r="T9" s="1">
        <v>45850</v>
      </c>
      <c r="U9" s="2">
        <f>HYPERLINK("https://sbirkapp.gov.cz/detail/SPPUUOIEGJH7RXKA", "https://sbirkapp.gov.cz/detail/SPPUUOIEGJH7RXKA")</f>
        <v>0</v>
      </c>
      <c r="V9" t="s">
        <v>75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76</v>
      </c>
      <c r="F10" t="s">
        <v>37</v>
      </c>
      <c r="G10" t="s">
        <v>50</v>
      </c>
      <c r="H10" s="1">
        <v>45672</v>
      </c>
      <c r="I10" s="1">
        <v>45673.66718272868</v>
      </c>
      <c r="J10" t="s">
        <v>77</v>
      </c>
      <c r="K10" t="s">
        <v>31</v>
      </c>
      <c r="M10" t="s">
        <v>52</v>
      </c>
      <c r="N10" t="s">
        <v>53</v>
      </c>
      <c r="P10" t="s">
        <v>78</v>
      </c>
      <c r="R10" t="s">
        <v>79</v>
      </c>
      <c r="S10" t="b">
        <v>0</v>
      </c>
      <c r="T10" s="1">
        <v>46111</v>
      </c>
      <c r="U10" s="2">
        <f>HYPERLINK("https://sbirkapp.gov.cz/detail/SPP563QMWRZWQLUW", "https://sbirkapp.gov.cz/detail/SPP563QMWRZWQLUW")</f>
        <v>0</v>
      </c>
      <c r="V10" t="s">
        <v>80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81</v>
      </c>
      <c r="F11" t="s">
        <v>28</v>
      </c>
      <c r="G11" t="s">
        <v>82</v>
      </c>
      <c r="H11" s="1">
        <v>42460</v>
      </c>
      <c r="I11" s="1">
        <v>45645.39636320398</v>
      </c>
      <c r="J11" t="s">
        <v>83</v>
      </c>
      <c r="K11" t="s">
        <v>84</v>
      </c>
      <c r="L11" s="1">
        <v>42473</v>
      </c>
      <c r="M11" t="s">
        <v>85</v>
      </c>
      <c r="N11" t="s">
        <v>86</v>
      </c>
      <c r="S11" t="b">
        <v>1</v>
      </c>
      <c r="U11" s="2">
        <f>HYPERLINK("https://sbirkapp.gov.cz/detail/SPPNDOYCGUXLMGXU", "https://sbirkapp.gov.cz/detail/SPPNDOYCGUXLMGXU")</f>
        <v>0</v>
      </c>
      <c r="V11" t="s">
        <v>87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88</v>
      </c>
      <c r="F12" t="s">
        <v>28</v>
      </c>
      <c r="G12" t="s">
        <v>89</v>
      </c>
      <c r="H12" s="1">
        <v>42663</v>
      </c>
      <c r="I12" s="1">
        <v>45645.39635249602</v>
      </c>
      <c r="J12" t="s">
        <v>90</v>
      </c>
      <c r="K12" t="s">
        <v>84</v>
      </c>
      <c r="L12" s="1">
        <v>42674</v>
      </c>
      <c r="M12" t="s">
        <v>91</v>
      </c>
      <c r="N12" t="s">
        <v>92</v>
      </c>
      <c r="S12" t="b">
        <v>1</v>
      </c>
      <c r="U12" s="2">
        <f>HYPERLINK("https://sbirkapp.gov.cz/detail/SPPQ2VZUUQR22HRO", "https://sbirkapp.gov.cz/detail/SPPQ2VZUUQR22HRO")</f>
        <v>0</v>
      </c>
      <c r="V12" t="s">
        <v>93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94</v>
      </c>
      <c r="F13" t="s">
        <v>37</v>
      </c>
      <c r="G13" t="s">
        <v>95</v>
      </c>
      <c r="H13" s="1">
        <v>44546</v>
      </c>
      <c r="I13" s="1">
        <v>45645.39634096665</v>
      </c>
      <c r="J13" t="s">
        <v>96</v>
      </c>
      <c r="K13" t="s">
        <v>84</v>
      </c>
      <c r="L13" s="1">
        <v>44547</v>
      </c>
      <c r="M13" t="s">
        <v>52</v>
      </c>
      <c r="N13" t="s">
        <v>53</v>
      </c>
      <c r="R13" t="s">
        <v>54</v>
      </c>
      <c r="S13" t="b">
        <v>0</v>
      </c>
      <c r="T13" s="1">
        <v>45689</v>
      </c>
      <c r="U13" s="2">
        <f>HYPERLINK("https://sbirkapp.gov.cz/detail/SPPN2VE7RSTPNF2G", "https://sbirkapp.gov.cz/detail/SPPN2VE7RSTPNF2G")</f>
        <v>0</v>
      </c>
      <c r="V13" t="s">
        <v>97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98</v>
      </c>
      <c r="F14" t="s">
        <v>37</v>
      </c>
      <c r="G14" t="s">
        <v>99</v>
      </c>
      <c r="H14" s="1">
        <v>41890</v>
      </c>
      <c r="I14" s="1">
        <v>45645.39632977716</v>
      </c>
      <c r="J14" t="s">
        <v>100</v>
      </c>
      <c r="K14" t="s">
        <v>84</v>
      </c>
      <c r="L14" s="1">
        <v>41899</v>
      </c>
      <c r="M14" t="s">
        <v>101</v>
      </c>
      <c r="N14" t="s">
        <v>102</v>
      </c>
      <c r="S14" t="b">
        <v>1</v>
      </c>
      <c r="U14" s="2">
        <f>HYPERLINK("https://sbirkapp.gov.cz/detail/SPPHUSG6ASFAUNVQ", "https://sbirkapp.gov.cz/detail/SPPHUSG6ASFAUNVQ")</f>
        <v>0</v>
      </c>
      <c r="V14" t="s">
        <v>103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104</v>
      </c>
      <c r="F15" t="s">
        <v>37</v>
      </c>
      <c r="G15" t="s">
        <v>105</v>
      </c>
      <c r="H15" s="1">
        <v>40070</v>
      </c>
      <c r="I15" s="1">
        <v>45645.37628290847</v>
      </c>
      <c r="J15" t="s">
        <v>106</v>
      </c>
      <c r="K15" t="s">
        <v>84</v>
      </c>
      <c r="L15" s="1">
        <v>40087</v>
      </c>
      <c r="M15" t="s">
        <v>107</v>
      </c>
      <c r="N15" t="s">
        <v>108</v>
      </c>
      <c r="S15" t="b">
        <v>1</v>
      </c>
      <c r="U15" s="2">
        <f>HYPERLINK("https://sbirkapp.gov.cz/detail/SPPLXOJW3DA4JKEY", "https://sbirkapp.gov.cz/detail/SPPLXOJW3DA4JKEY")</f>
        <v>0</v>
      </c>
      <c r="V15" t="s">
        <v>109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110</v>
      </c>
      <c r="F16" t="s">
        <v>28</v>
      </c>
      <c r="G16" t="s">
        <v>111</v>
      </c>
      <c r="H16" s="1">
        <v>43643</v>
      </c>
      <c r="I16" s="1">
        <v>45645.37626603011</v>
      </c>
      <c r="J16" t="s">
        <v>112</v>
      </c>
      <c r="K16" t="s">
        <v>84</v>
      </c>
      <c r="L16" s="1">
        <v>43648</v>
      </c>
      <c r="M16" t="s">
        <v>113</v>
      </c>
      <c r="N16" t="s">
        <v>114</v>
      </c>
      <c r="S16" t="b">
        <v>1</v>
      </c>
      <c r="U16" s="2">
        <f>HYPERLINK("https://sbirkapp.gov.cz/detail/SPP4NHOIUDPGFN34", "https://sbirkapp.gov.cz/detail/SPP4NHOIUDPGFN34")</f>
        <v>0</v>
      </c>
      <c r="V16" t="s">
        <v>115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116</v>
      </c>
      <c r="F17" t="s">
        <v>28</v>
      </c>
      <c r="G17" t="s">
        <v>117</v>
      </c>
      <c r="H17" s="1">
        <v>44427</v>
      </c>
      <c r="I17" s="1">
        <v>45645.37563505599</v>
      </c>
      <c r="J17" t="s">
        <v>118</v>
      </c>
      <c r="K17" t="s">
        <v>84</v>
      </c>
      <c r="L17" s="1">
        <v>44438</v>
      </c>
      <c r="M17" t="s">
        <v>119</v>
      </c>
      <c r="N17" t="s">
        <v>120</v>
      </c>
      <c r="S17" t="b">
        <v>1</v>
      </c>
      <c r="U17" s="2">
        <f>HYPERLINK("https://sbirkapp.gov.cz/detail/SPPMOKQWHHKA3TG4", "https://sbirkapp.gov.cz/detail/SPPMOKQWHHKA3TG4")</f>
        <v>0</v>
      </c>
      <c r="V17" t="s">
        <v>121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122</v>
      </c>
      <c r="F18" t="s">
        <v>28</v>
      </c>
      <c r="G18" t="s">
        <v>123</v>
      </c>
      <c r="H18" s="1">
        <v>38995</v>
      </c>
      <c r="I18" s="1">
        <v>45645.37562454781</v>
      </c>
      <c r="J18" t="s">
        <v>124</v>
      </c>
      <c r="K18" t="s">
        <v>84</v>
      </c>
      <c r="L18" s="1">
        <v>39003</v>
      </c>
      <c r="M18" t="s">
        <v>125</v>
      </c>
      <c r="N18" t="s">
        <v>126</v>
      </c>
      <c r="S18" t="b">
        <v>1</v>
      </c>
      <c r="U18" s="2">
        <f>HYPERLINK("https://sbirkapp.gov.cz/detail/SPPEZ4LWKSOW2CZQ", "https://sbirkapp.gov.cz/detail/SPPEZ4LWKSOW2CZQ")</f>
        <v>0</v>
      </c>
      <c r="V18" t="s">
        <v>127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128</v>
      </c>
      <c r="F19" t="s">
        <v>28</v>
      </c>
      <c r="G19" t="s">
        <v>129</v>
      </c>
      <c r="H19" s="1">
        <v>38834</v>
      </c>
      <c r="I19" s="1">
        <v>45645.37561396912</v>
      </c>
      <c r="J19" t="s">
        <v>130</v>
      </c>
      <c r="K19" t="s">
        <v>84</v>
      </c>
      <c r="L19" s="1">
        <v>38842</v>
      </c>
      <c r="M19" t="s">
        <v>131</v>
      </c>
      <c r="N19" t="s">
        <v>132</v>
      </c>
      <c r="S19" t="b">
        <v>1</v>
      </c>
      <c r="U19" s="2">
        <f>HYPERLINK("https://sbirkapp.gov.cz/detail/SPPNGZME63LT6KNC", "https://sbirkapp.gov.cz/detail/SPPNGZME63LT6KNC")</f>
        <v>0</v>
      </c>
      <c r="V19" t="s">
        <v>133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134</v>
      </c>
      <c r="F20" t="s">
        <v>37</v>
      </c>
      <c r="G20" t="s">
        <v>135</v>
      </c>
      <c r="H20" s="1">
        <v>38672</v>
      </c>
      <c r="I20" s="1">
        <v>45643.58368221087</v>
      </c>
      <c r="J20" t="s">
        <v>136</v>
      </c>
      <c r="K20" t="s">
        <v>84</v>
      </c>
      <c r="L20" s="1">
        <v>38695</v>
      </c>
      <c r="M20" t="s">
        <v>137</v>
      </c>
      <c r="N20" t="s">
        <v>138</v>
      </c>
      <c r="S20" t="s">
        <v>139</v>
      </c>
      <c r="T20" t="s">
        <v>140</v>
      </c>
      <c r="U20" s="2">
        <f>HYPERLINK("https://sbirkapp.gov.cz/detail/SPPQCMCYKAZWPWAK", "https://sbirkapp.gov.cz/detail/SPPQCMCYKAZWPWAK")</f>
        <v>0</v>
      </c>
      <c r="V20" t="s">
        <v>141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142</v>
      </c>
      <c r="F21" t="s">
        <v>28</v>
      </c>
      <c r="G21" t="s">
        <v>29</v>
      </c>
      <c r="H21" s="1">
        <v>45470</v>
      </c>
      <c r="I21" s="1">
        <v>45474.60457669831</v>
      </c>
      <c r="J21" t="s">
        <v>143</v>
      </c>
      <c r="K21" t="s">
        <v>31</v>
      </c>
      <c r="M21" t="s">
        <v>32</v>
      </c>
      <c r="N21" t="s">
        <v>33</v>
      </c>
      <c r="P21" t="s">
        <v>144</v>
      </c>
      <c r="R21" t="s">
        <v>70</v>
      </c>
      <c r="S21" t="b">
        <v>0</v>
      </c>
      <c r="T21" s="1">
        <v>45787</v>
      </c>
      <c r="U21" s="2">
        <f>HYPERLINK("https://sbirkapp.gov.cz/detail/SPPMJFQYE4HF5WNK", "https://sbirkapp.gov.cz/detail/SPPMJFQYE4HF5WNK")</f>
        <v>0</v>
      </c>
      <c r="V21" t="s">
        <v>145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146</v>
      </c>
      <c r="F22" t="s">
        <v>28</v>
      </c>
      <c r="G22" t="s">
        <v>147</v>
      </c>
      <c r="H22" s="1">
        <v>45470</v>
      </c>
      <c r="I22" s="1">
        <v>45474.60455616234</v>
      </c>
      <c r="J22" t="s">
        <v>148</v>
      </c>
      <c r="K22" t="s">
        <v>31</v>
      </c>
      <c r="M22" t="s">
        <v>149</v>
      </c>
      <c r="N22" t="s">
        <v>150</v>
      </c>
      <c r="S22" t="b">
        <v>1</v>
      </c>
      <c r="U22" s="2">
        <f>HYPERLINK("https://sbirkapp.gov.cz/detail/SPP2LEYLSF26X3UW", "https://sbirkapp.gov.cz/detail/SPP2LEYLSF26X3UW")</f>
        <v>0</v>
      </c>
      <c r="V22" t="s">
        <v>151</v>
      </c>
      <c r="W22">
        <v>2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152</v>
      </c>
      <c r="F23" t="s">
        <v>28</v>
      </c>
      <c r="G23" t="s">
        <v>29</v>
      </c>
      <c r="H23" s="1">
        <v>45407</v>
      </c>
      <c r="I23" s="1">
        <v>45421.39646867084</v>
      </c>
      <c r="J23" t="s">
        <v>153</v>
      </c>
      <c r="K23" t="s">
        <v>31</v>
      </c>
      <c r="M23" t="s">
        <v>32</v>
      </c>
      <c r="N23" t="s">
        <v>33</v>
      </c>
      <c r="P23" t="s">
        <v>154</v>
      </c>
      <c r="R23" t="s">
        <v>74</v>
      </c>
      <c r="S23" t="b">
        <v>0</v>
      </c>
      <c r="T23" s="1">
        <v>45488</v>
      </c>
      <c r="U23" s="2">
        <f>HYPERLINK("https://sbirkapp.gov.cz/detail/SPPPTDZLM2RZESDY", "https://sbirkapp.gov.cz/detail/SPPPTDZLM2RZESDY")</f>
        <v>0</v>
      </c>
      <c r="V23" t="s">
        <v>155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156</v>
      </c>
      <c r="F24" t="s">
        <v>28</v>
      </c>
      <c r="G24" t="s">
        <v>157</v>
      </c>
      <c r="H24" s="1">
        <v>45344</v>
      </c>
      <c r="I24" s="1">
        <v>45348.41680242773</v>
      </c>
      <c r="J24" t="s">
        <v>158</v>
      </c>
      <c r="K24" t="s">
        <v>31</v>
      </c>
      <c r="M24" t="s">
        <v>159</v>
      </c>
      <c r="N24" t="s">
        <v>160</v>
      </c>
      <c r="S24" t="b">
        <v>1</v>
      </c>
      <c r="U24" s="2">
        <f>HYPERLINK("https://sbirkapp.gov.cz/detail/SPPHBG2XFKB37JAG", "https://sbirkapp.gov.cz/detail/SPPHBG2XFKB37JAG")</f>
        <v>0</v>
      </c>
      <c r="V24" t="s">
        <v>161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162</v>
      </c>
      <c r="F25" t="s">
        <v>28</v>
      </c>
      <c r="G25" t="s">
        <v>163</v>
      </c>
      <c r="H25" s="1">
        <v>45344</v>
      </c>
      <c r="I25" s="1">
        <v>45348.41677273304</v>
      </c>
      <c r="J25" t="s">
        <v>164</v>
      </c>
      <c r="K25" t="s">
        <v>31</v>
      </c>
      <c r="M25" t="s">
        <v>165</v>
      </c>
      <c r="N25" t="s">
        <v>166</v>
      </c>
      <c r="P25" t="s">
        <v>167</v>
      </c>
      <c r="S25" t="b">
        <v>1</v>
      </c>
      <c r="U25" s="2">
        <f>HYPERLINK("https://sbirkapp.gov.cz/detail/SPPWGJSNX23GTZ4W", "https://sbirkapp.gov.cz/detail/SPPWGJSNX23GTZ4W")</f>
        <v>0</v>
      </c>
      <c r="V25" t="s">
        <v>168</v>
      </c>
      <c r="W25">
        <v>2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169</v>
      </c>
      <c r="F26" t="s">
        <v>28</v>
      </c>
      <c r="G26" t="s">
        <v>62</v>
      </c>
      <c r="H26" s="1">
        <v>45260</v>
      </c>
      <c r="I26" s="1">
        <v>45265.45894526683</v>
      </c>
      <c r="J26" t="s">
        <v>170</v>
      </c>
      <c r="K26" t="s">
        <v>31</v>
      </c>
      <c r="M26" t="s">
        <v>64</v>
      </c>
      <c r="N26" t="s">
        <v>65</v>
      </c>
      <c r="R26" t="s">
        <v>171</v>
      </c>
      <c r="S26" t="b">
        <v>0</v>
      </c>
      <c r="T26" s="1">
        <v>45969</v>
      </c>
      <c r="U26" s="2">
        <f>HYPERLINK("https://sbirkapp.gov.cz/detail/SPPRGWC3PHA3FCTI", "https://sbirkapp.gov.cz/detail/SPPRGWC3PHA3FCTI")</f>
        <v>0</v>
      </c>
      <c r="V26" t="s">
        <v>172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173</v>
      </c>
      <c r="F27" t="s">
        <v>28</v>
      </c>
      <c r="G27" t="s">
        <v>174</v>
      </c>
      <c r="H27" s="1">
        <v>45260</v>
      </c>
      <c r="I27" s="1">
        <v>45265.4589136915</v>
      </c>
      <c r="J27" t="s">
        <v>170</v>
      </c>
      <c r="K27" t="s">
        <v>31</v>
      </c>
      <c r="M27" t="s">
        <v>175</v>
      </c>
      <c r="N27" t="s">
        <v>176</v>
      </c>
      <c r="S27" t="b">
        <v>1</v>
      </c>
      <c r="U27" s="2">
        <f>HYPERLINK("https://sbirkapp.gov.cz/detail/SPPP2QT2XSHFLB7Y", "https://sbirkapp.gov.cz/detail/SPPP2QT2XSHFLB7Y")</f>
        <v>0</v>
      </c>
      <c r="V27" t="s">
        <v>177</v>
      </c>
      <c r="W27">
        <v>1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178</v>
      </c>
      <c r="F28" t="s">
        <v>28</v>
      </c>
      <c r="G28" t="s">
        <v>179</v>
      </c>
      <c r="H28" s="1">
        <v>45260</v>
      </c>
      <c r="I28" s="1">
        <v>45265.45885028633</v>
      </c>
      <c r="J28" t="s">
        <v>170</v>
      </c>
      <c r="K28" t="s">
        <v>31</v>
      </c>
      <c r="M28" t="s">
        <v>180</v>
      </c>
      <c r="N28" t="s">
        <v>181</v>
      </c>
      <c r="S28" t="b">
        <v>1</v>
      </c>
      <c r="U28" s="2">
        <f>HYPERLINK("https://sbirkapp.gov.cz/detail/SPPKH4BRGRN7GQV6", "https://sbirkapp.gov.cz/detail/SPPKH4BRGRN7GQV6")</f>
        <v>0</v>
      </c>
      <c r="V28" t="s">
        <v>182</v>
      </c>
      <c r="W28">
        <v>1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183</v>
      </c>
      <c r="F29" t="s">
        <v>28</v>
      </c>
      <c r="G29" t="s">
        <v>184</v>
      </c>
      <c r="H29" s="1">
        <v>45225</v>
      </c>
      <c r="I29" s="1">
        <v>45233.60491999065</v>
      </c>
      <c r="J29" t="s">
        <v>170</v>
      </c>
      <c r="K29" t="s">
        <v>31</v>
      </c>
      <c r="M29" t="s">
        <v>185</v>
      </c>
      <c r="N29" t="s">
        <v>186</v>
      </c>
      <c r="S29" t="b">
        <v>1</v>
      </c>
      <c r="U29" s="2">
        <f>HYPERLINK("https://sbirkapp.gov.cz/detail/SPPVFGOOOJ7A2P3E", "https://sbirkapp.gov.cz/detail/SPPVFGOOOJ7A2P3E")</f>
        <v>0</v>
      </c>
      <c r="V29" t="s">
        <v>187</v>
      </c>
      <c r="W29">
        <v>1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188</v>
      </c>
      <c r="F30" t="s">
        <v>37</v>
      </c>
      <c r="G30" t="s">
        <v>189</v>
      </c>
      <c r="H30" s="1">
        <v>45210</v>
      </c>
      <c r="I30" s="1">
        <v>45219.58349800898</v>
      </c>
      <c r="J30" t="s">
        <v>170</v>
      </c>
      <c r="K30" t="s">
        <v>31</v>
      </c>
      <c r="M30" t="s">
        <v>137</v>
      </c>
      <c r="N30" t="s">
        <v>138</v>
      </c>
      <c r="S30" t="s">
        <v>139</v>
      </c>
      <c r="T30" t="s">
        <v>140</v>
      </c>
      <c r="U30" s="2">
        <f>HYPERLINK("https://sbirkapp.gov.cz/detail/SPPHWMGQFUWBGNIM", "https://sbirkapp.gov.cz/detail/SPPHWMGQFUWBGNIM")</f>
        <v>0</v>
      </c>
      <c r="V30" t="s">
        <v>190</v>
      </c>
      <c r="W30">
        <v>1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191</v>
      </c>
      <c r="F31" t="s">
        <v>28</v>
      </c>
      <c r="G31" t="s">
        <v>29</v>
      </c>
      <c r="H31" s="1">
        <v>45162</v>
      </c>
      <c r="I31" s="1">
        <v>45163.47980988338</v>
      </c>
      <c r="J31" t="s">
        <v>192</v>
      </c>
      <c r="K31" t="s">
        <v>31</v>
      </c>
      <c r="M31" t="s">
        <v>32</v>
      </c>
      <c r="N31" t="s">
        <v>33</v>
      </c>
      <c r="P31" t="s">
        <v>193</v>
      </c>
      <c r="R31" t="s">
        <v>144</v>
      </c>
      <c r="S31" t="b">
        <v>0</v>
      </c>
      <c r="T31" s="1">
        <v>45436</v>
      </c>
      <c r="U31" s="2">
        <f>HYPERLINK("https://sbirkapp.gov.cz/detail/SPPY7UZ7ERWNTFNK", "https://sbirkapp.gov.cz/detail/SPPY7UZ7ERWNTFNK")</f>
        <v>0</v>
      </c>
      <c r="V31" t="s">
        <v>194</v>
      </c>
      <c r="W31">
        <v>1</v>
      </c>
    </row>
    <row r="32" spans="1:23">
      <c r="A32" t="s">
        <v>23</v>
      </c>
      <c r="B32" t="s">
        <v>24</v>
      </c>
      <c r="C32" t="s">
        <v>25</v>
      </c>
      <c r="D32" t="s">
        <v>26</v>
      </c>
      <c r="E32" t="s">
        <v>195</v>
      </c>
      <c r="F32" t="s">
        <v>28</v>
      </c>
      <c r="G32" t="s">
        <v>29</v>
      </c>
      <c r="H32" s="1">
        <v>45106</v>
      </c>
      <c r="I32" s="1">
        <v>45107.50112874912</v>
      </c>
      <c r="J32" t="s">
        <v>196</v>
      </c>
      <c r="K32" t="s">
        <v>31</v>
      </c>
      <c r="M32" t="s">
        <v>32</v>
      </c>
      <c r="N32" t="s">
        <v>33</v>
      </c>
      <c r="P32" t="s">
        <v>197</v>
      </c>
      <c r="R32" t="s">
        <v>154</v>
      </c>
      <c r="S32" t="b">
        <v>0</v>
      </c>
      <c r="T32" s="1">
        <v>45178</v>
      </c>
      <c r="U32" s="2">
        <f>HYPERLINK("https://sbirkapp.gov.cz/detail/SPP3FPUDER7A55OU", "https://sbirkapp.gov.cz/detail/SPP3FPUDER7A55OU")</f>
        <v>0</v>
      </c>
      <c r="V32" t="s">
        <v>198</v>
      </c>
      <c r="W32">
        <v>1</v>
      </c>
    </row>
    <row r="33" spans="1:23">
      <c r="A33" t="s">
        <v>23</v>
      </c>
      <c r="B33" t="s">
        <v>24</v>
      </c>
      <c r="C33" t="s">
        <v>25</v>
      </c>
      <c r="D33" t="s">
        <v>26</v>
      </c>
      <c r="E33" t="s">
        <v>199</v>
      </c>
      <c r="F33" t="s">
        <v>28</v>
      </c>
      <c r="G33" t="s">
        <v>29</v>
      </c>
      <c r="H33" s="1">
        <v>45043</v>
      </c>
      <c r="I33" s="1">
        <v>45055.60447128049</v>
      </c>
      <c r="J33" t="s">
        <v>200</v>
      </c>
      <c r="K33" t="s">
        <v>31</v>
      </c>
      <c r="M33" t="s">
        <v>32</v>
      </c>
      <c r="N33" t="s">
        <v>33</v>
      </c>
      <c r="P33" t="s">
        <v>201</v>
      </c>
      <c r="R33" t="s">
        <v>193</v>
      </c>
      <c r="S33" t="b">
        <v>0</v>
      </c>
      <c r="T33" s="1">
        <v>45128</v>
      </c>
      <c r="U33" s="2">
        <f>HYPERLINK("https://sbirkapp.gov.cz/detail/SPPXBMCKDFNAPKOO", "https://sbirkapp.gov.cz/detail/SPPXBMCKDFNAPKOO")</f>
        <v>0</v>
      </c>
      <c r="V33" t="s">
        <v>202</v>
      </c>
      <c r="W33">
        <v>1</v>
      </c>
    </row>
    <row r="34" spans="1:23">
      <c r="A34" t="s">
        <v>23</v>
      </c>
      <c r="B34" t="s">
        <v>24</v>
      </c>
      <c r="C34" t="s">
        <v>25</v>
      </c>
      <c r="D34" t="s">
        <v>26</v>
      </c>
      <c r="E34" t="s">
        <v>203</v>
      </c>
      <c r="F34" t="s">
        <v>28</v>
      </c>
      <c r="G34" t="s">
        <v>29</v>
      </c>
      <c r="H34" s="1">
        <v>44791</v>
      </c>
      <c r="I34" s="1">
        <v>44799.35494190234</v>
      </c>
      <c r="J34" t="s">
        <v>204</v>
      </c>
      <c r="K34" t="s">
        <v>31</v>
      </c>
      <c r="M34" t="s">
        <v>32</v>
      </c>
      <c r="N34" t="s">
        <v>33</v>
      </c>
      <c r="P34" t="s">
        <v>205</v>
      </c>
      <c r="R34" t="s">
        <v>197</v>
      </c>
      <c r="S34" t="b">
        <v>0</v>
      </c>
      <c r="T34" s="1">
        <v>45070</v>
      </c>
      <c r="U34" s="2">
        <f>HYPERLINK("https://sbirkapp.gov.cz/detail/SPPSGRQEORMFO4ZQ", "https://sbirkapp.gov.cz/detail/SPPSGRQEORMFO4ZQ")</f>
        <v>0</v>
      </c>
      <c r="V34" t="s">
        <v>206</v>
      </c>
      <c r="W34">
        <v>1</v>
      </c>
    </row>
    <row r="35" spans="1:23">
      <c r="A35" t="s">
        <v>23</v>
      </c>
      <c r="B35" t="s">
        <v>24</v>
      </c>
      <c r="C35" t="s">
        <v>25</v>
      </c>
      <c r="D35" t="s">
        <v>26</v>
      </c>
      <c r="E35" t="s">
        <v>207</v>
      </c>
      <c r="F35" t="s">
        <v>28</v>
      </c>
      <c r="G35" t="s">
        <v>208</v>
      </c>
      <c r="H35" s="1">
        <v>44791</v>
      </c>
      <c r="I35" s="1">
        <v>44799.33369725716</v>
      </c>
      <c r="J35" t="s">
        <v>204</v>
      </c>
      <c r="K35" t="s">
        <v>31</v>
      </c>
      <c r="M35" t="s">
        <v>85</v>
      </c>
      <c r="N35" t="s">
        <v>209</v>
      </c>
      <c r="S35" t="b">
        <v>1</v>
      </c>
      <c r="U35" s="2">
        <f>HYPERLINK("https://sbirkapp.gov.cz/detail/SPP552LSZLJAU4SC", "https://sbirkapp.gov.cz/detail/SPP552LSZLJAU4SC")</f>
        <v>0</v>
      </c>
      <c r="V35" t="s">
        <v>210</v>
      </c>
      <c r="W35">
        <v>1</v>
      </c>
    </row>
    <row r="36" spans="1:23">
      <c r="A36" t="s">
        <v>23</v>
      </c>
      <c r="B36" t="s">
        <v>24</v>
      </c>
      <c r="C36" t="s">
        <v>25</v>
      </c>
      <c r="D36" t="s">
        <v>26</v>
      </c>
      <c r="E36" t="s">
        <v>211</v>
      </c>
      <c r="F36" t="s">
        <v>28</v>
      </c>
      <c r="G36" t="s">
        <v>29</v>
      </c>
      <c r="H36" s="1">
        <v>44742</v>
      </c>
      <c r="I36" s="1">
        <v>44753.31313604375</v>
      </c>
      <c r="J36" t="s">
        <v>212</v>
      </c>
      <c r="K36" t="s">
        <v>31</v>
      </c>
      <c r="M36" t="s">
        <v>32</v>
      </c>
      <c r="N36" t="s">
        <v>33</v>
      </c>
      <c r="P36" t="s">
        <v>213</v>
      </c>
      <c r="R36" t="s">
        <v>201</v>
      </c>
      <c r="S36" t="b">
        <v>0</v>
      </c>
      <c r="T36" s="1">
        <v>44814</v>
      </c>
      <c r="U36" s="2">
        <f>HYPERLINK("https://sbirkapp.gov.cz/detail/SPPICUJTY7GDDYGU", "https://sbirkapp.gov.cz/detail/SPPICUJTY7GDDYGU")</f>
        <v>0</v>
      </c>
      <c r="V36" t="s">
        <v>214</v>
      </c>
      <c r="W36">
        <v>1</v>
      </c>
    </row>
    <row r="37" spans="1:23">
      <c r="A37" t="s">
        <v>23</v>
      </c>
      <c r="B37" t="s">
        <v>24</v>
      </c>
      <c r="C37" t="s">
        <v>25</v>
      </c>
      <c r="D37" t="s">
        <v>26</v>
      </c>
      <c r="E37" t="s">
        <v>215</v>
      </c>
      <c r="F37" t="s">
        <v>28</v>
      </c>
      <c r="G37" t="s">
        <v>29</v>
      </c>
      <c r="H37" s="1">
        <v>44679</v>
      </c>
      <c r="I37" s="1">
        <v>44685.70875737317</v>
      </c>
      <c r="J37" t="s">
        <v>216</v>
      </c>
      <c r="K37" t="s">
        <v>31</v>
      </c>
      <c r="M37" t="s">
        <v>32</v>
      </c>
      <c r="N37" t="s">
        <v>33</v>
      </c>
      <c r="R37" t="s">
        <v>205</v>
      </c>
      <c r="S37" t="b">
        <v>0</v>
      </c>
      <c r="T37" s="1">
        <v>44768</v>
      </c>
      <c r="U37" s="2">
        <f>HYPERLINK("https://sbirkapp.gov.cz/detail/SPPMIA2Z5NYQRDGQ", "https://sbirkapp.gov.cz/detail/SPPMIA2Z5NYQRDGQ")</f>
        <v>0</v>
      </c>
      <c r="V37" t="s">
        <v>217</v>
      </c>
      <c r="W37">
        <v>1</v>
      </c>
    </row>
    <row r="38" spans="1:23">
      <c r="A38" t="s">
        <v>23</v>
      </c>
      <c r="B38" t="s">
        <v>24</v>
      </c>
      <c r="C38" t="s">
        <v>25</v>
      </c>
      <c r="D38" t="s">
        <v>26</v>
      </c>
      <c r="E38" t="s">
        <v>218</v>
      </c>
      <c r="F38" t="s">
        <v>28</v>
      </c>
      <c r="G38" t="s">
        <v>163</v>
      </c>
      <c r="H38" s="1">
        <v>44616</v>
      </c>
      <c r="I38" s="1">
        <v>44629.45859716937</v>
      </c>
      <c r="J38" t="s">
        <v>219</v>
      </c>
      <c r="K38" t="s">
        <v>31</v>
      </c>
      <c r="M38" t="s">
        <v>165</v>
      </c>
      <c r="N38" t="s">
        <v>166</v>
      </c>
      <c r="R38" t="s">
        <v>220</v>
      </c>
      <c r="S38" t="b">
        <v>0</v>
      </c>
      <c r="T38" s="1">
        <v>45383</v>
      </c>
      <c r="U38" s="2">
        <f>HYPERLINK("https://sbirkapp.gov.cz/detail/SPP3HVSPCDODG5V6", "https://sbirkapp.gov.cz/detail/SPP3HVSPCDODG5V6")</f>
        <v>0</v>
      </c>
      <c r="V38" t="s">
        <v>221</v>
      </c>
      <c r="W38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2026-08-16T22:54:12Z</dcterms:created>
  <dcterms:modified xsi:type="dcterms:W3CDTF">2026-08-16T22:54:12Z</dcterms:modified>
</cp:coreProperties>
</file>