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<sst xmlns="http://schemas.openxmlformats.org/spreadsheetml/2006/main" count="609" uniqueCount="270">
  <si>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</si>
  <si>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</si>
  <si>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</si>
  <si>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</si>
  <si>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</si>
  <si>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</si>
  <si>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</si>
  <si>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</si>
  <si>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</si>
  <si>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</si>
  <si>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</si>
  <si>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</si>
  <si>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</si>
  <si>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</si>
  <si>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</si>
  <si>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</si>
  <si>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</si>
  <si>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</si>
  <si>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</si>
  <si>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</si>
  <si>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</si>
  <si>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</si>
  <si>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</si>
  <si>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Jičín</t>
  </si>
  <si>
    <t>00271632</t>
  </si>
  <si>
    <t>ztmbqug</t>
  </si>
  <si>
    <t>Královéhradecký kraj</t>
  </si>
  <si>
    <t>3/2026</t>
  </si>
  <si>
    <t>Nařízení</t>
  </si>
  <si>
    <t xml:space="preserve">Nařízení města Jičína, kterým se mění a doplňuje Nařízení města Jičína č. 12/2021,   kterým se vydává tržní řád, ve znění změn č. 4/2022, 5/2023, 4/2024, 8/2024, 2/2025 a 4/2025 </t>
  </si>
  <si>
    <t>2026-08-08</t>
  </si>
  <si>
    <t>Běžný</t>
  </si>
  <si>
    <t>regulace prodeje zboží a nabízení služeb - tržní řád</t>
  </si>
  <si>
    <t xml:space="preserve">zákon č. 455/1991 Sb., živnostenský zákon - § 18 odst. 1 </t>
  </si>
  <si>
    <t>12/2021: Nařízení města Jičína 12/2021,kterým se vydává tržní řád</t>
  </si>
  <si>
    <t>1739146652</t>
  </si>
  <si>
    <t>2/2026</t>
  </si>
  <si>
    <t>Obecně závazná vyhláška</t>
  </si>
  <si>
    <t xml:space="preserve">Obecně závazná vyhláška, kterou se doplňuje Obecně závazná vyhláška města Jičína č. 1/2026, o nočním klidu </t>
  </si>
  <si>
    <t>2026-06-04</t>
  </si>
  <si>
    <t>noční klid</t>
  </si>
  <si>
    <t>zákon č. 251/2016 Sb., o některých přestupcích - § 5 odst. 7</t>
  </si>
  <si>
    <t>1/2026: Obecně závazná vyhláška města o nočním klidu</t>
  </si>
  <si>
    <t>1700169681</t>
  </si>
  <si>
    <t>1/2026</t>
  </si>
  <si>
    <t>Obecně závazná vyhláška města o nočním klidu</t>
  </si>
  <si>
    <t>2026-04-07</t>
  </si>
  <si>
    <t>1/2025: Obecně závazná vyhláška města o nočním klidu</t>
  </si>
  <si>
    <t xml:space="preserve">2/2026: Obecně závazná vyhláška, kterou se doplňuje Obecně závazná vyhláška města Jičína č. 1/2026, o nočním klidu </t>
  </si>
  <si>
    <t>1668168046</t>
  </si>
  <si>
    <t>8/2025</t>
  </si>
  <si>
    <t>Obecně závazná vyhláška města Jičín, která mění Obecně závaznou vyhlášku města Jičína č. 8/2023, o místním poplatku ze psů ze dne 1.11.2023</t>
  </si>
  <si>
    <t>2026-01-01</t>
  </si>
  <si>
    <t>místní poplatek ze psů</t>
  </si>
  <si>
    <t>zákon č. 565/1990 Sb., o místních poplatcích - § 14 - ze psů</t>
  </si>
  <si>
    <t>8/2023: o místním poplatku ze psů</t>
  </si>
  <si>
    <t xml:space="preserve">7/2024: Obecně závazná vyhláška o regulaci používání zábavní pyrotechniky </t>
  </si>
  <si>
    <t>1622921943</t>
  </si>
  <si>
    <t>7/2025</t>
  </si>
  <si>
    <t>Obecně závazná vyhláška města Jičína  o regulaci používání zábavní pyrotechniky</t>
  </si>
  <si>
    <t>2025-12-01</t>
  </si>
  <si>
    <t>veřejný pořádek - pyrotechnika; pyrotechnické výrobky</t>
  </si>
  <si>
    <t>zákon č. 128/2000 Sb., o obcích - § 10 písm. a) - pyrotechnika; zákon č. 206/2015 Sb., zákon o pyrotechnice - § 35c</t>
  </si>
  <si>
    <t>2/2022: o regulaci používání zábavní pyrotechniky</t>
  </si>
  <si>
    <t>1603505950</t>
  </si>
  <si>
    <t>6/2025</t>
  </si>
  <si>
    <t>Obecně závazná vyhláška města Jičína  o regulaci provozování hazardních her stanovením času, ve kterém mohou být provozovány</t>
  </si>
  <si>
    <t>2025-11-25</t>
  </si>
  <si>
    <t>hazardní hry</t>
  </si>
  <si>
    <t>zákon č. 186/2016 Sb., o hazardních hrách - § 12 odst. 1</t>
  </si>
  <si>
    <t>1/2015: Obecně závazná vyhláška č. 1/2015,  o stanovení času, ve kterém mohou být provozovány některé sázkové hry, loterie a jiné podobné hry na území města a o stanovení opatření k omezení jejich propagace</t>
  </si>
  <si>
    <t>1603441024</t>
  </si>
  <si>
    <t>5/2025</t>
  </si>
  <si>
    <t>Obecně závazná vyhláška města Jičín, která mění Obecně závaznou vyhlášku města Jičína č. 6/2023, o místním poplatku za obecní systém odpadového hospodářství ze dne 1.11.2023</t>
  </si>
  <si>
    <t>místní poplatek za obecní systém odpadového hospodářství</t>
  </si>
  <si>
    <t>zákon č. 565/1990 Sb., o místních poplatcích - § 14 - za obecní systém odpadového hospodářství</t>
  </si>
  <si>
    <t>6/2023: o místním poplatku za obecní systém odpadového hospodářství</t>
  </si>
  <si>
    <t>1603441059</t>
  </si>
  <si>
    <t>4/2025</t>
  </si>
  <si>
    <t>Nařízení města Jičína, kterým se mění Nařízení města Jičína č. 12/2021,   kterým se vydává tržní řád, ve znění změn č. 4/2022, 5/2023, 4/2024, 8/2024 a 2/2025</t>
  </si>
  <si>
    <t>2025-11-06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</si>
  <si>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</si>
  <si>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</si>
  <si>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 xml:space="preserve">3/2026: Nařízení města Jičína, kterým se mění a doplňuje Nařízení města Jičína č. 12/2021,   kterým se vydává tržní řád, ve znění změn č. 4/2022, 5/2023, 4/2024, 8/2024, 2/2025 a 4/2025 </t>
  </si>
  <si>
    <t>1602179463</t>
  </si>
  <si>
    <t>3/2025</t>
  </si>
  <si>
    <t>Nařízení města Jičína, kterým se vymezují oblasti města, ve kterých lze místní komunikace nebo jejich určené úseky užít ke stání silničního motorového vozidla za sjednanou cenu</t>
  </si>
  <si>
    <t xml:space="preserve">pozemní komunikace - zpoplatnění stání a odstavení </t>
  </si>
  <si>
    <t xml:space="preserve">zákon č. 13/1997 Sb., o pozemních komunikacích - § 23 odst. 1 </t>
  </si>
  <si>
    <t>3/2024: Nařízení města Jičína, kterým se vymezují oblasti města, ve kterých lze místní komunikace nebo jejich určené úseky užít ke stání silničního motorového vozidla za sjednanou cenu</t>
  </si>
  <si>
    <t>1597084201</t>
  </si>
  <si>
    <t>2/2025</t>
  </si>
  <si>
    <t>Nařízení města Jičína, kterým se mění a doplňuje Nařízení města Jičína č. 12/2021,   kterým se vydává tržní řád, ve znění změn č. 4/2022, 5/2023, 4/2024 a 8/2024</t>
  </si>
  <si>
    <t>2025-06-24</t>
  </si>
  <si>
    <t>1536063282</t>
  </si>
  <si>
    <t>1/2025</t>
  </si>
  <si>
    <t>2025-04-04</t>
  </si>
  <si>
    <t>1/2024: o nočním klidu</t>
  </si>
  <si>
    <t>1497275909</t>
  </si>
  <si>
    <t>9/2024</t>
  </si>
  <si>
    <t>Obecně závazná vyhláška města Jičína o veřejném pořádku a čistotě města</t>
  </si>
  <si>
    <t>2024-12-27</t>
  </si>
  <si>
    <t>veřejný pořádek - jiné; pohyb psů; veřejný pořádek - hlučné činnosti; veřejný pořádek - plakátování; veřejný pořádek - konzumace alkoholu</t>
  </si>
  <si>
    <t>zákon č. 128/2000 Sb., o obcích - § 10 písm. c) - jiné; zákon č. 246/1992 Sb., na ochranu zvířat proti týrání - § 24 odst. 2; zákon č. 128/2000 Sb., o obcích - § 10 písm. a) - hlučné činnosti; zákon č. 128/2000 Sb., o obcích - § 10 písm. c) - plakátování; zákon č. 128/2000 Sb., o obcích - § 10 písm. a) - konzumace alkoholu</t>
  </si>
  <si>
    <t>1451878250</t>
  </si>
  <si>
    <t>3/2020</t>
  </si>
  <si>
    <t>Obecně závazná vyhláška  č. 3 / 2020, kterou se stanoví školské obvody základních škol zřízených městem Jičínem</t>
  </si>
  <si>
    <t>2020-02-15</t>
  </si>
  <si>
    <t>Dle přechodného ustanovení</t>
  </si>
  <si>
    <t>školské obvody - základní školy</t>
  </si>
  <si>
    <t>zákon č. 561/2004 Sb., školský zákon - § 178 odst. 2 písm. b)</t>
  </si>
  <si>
    <t>1450033063</t>
  </si>
  <si>
    <t>2/2020</t>
  </si>
  <si>
    <t>Obecně závazná vyhláška  č. 2  / 2020, kterou se stanoví školské obvody mateřských škol zřízených městem Jičínem</t>
  </si>
  <si>
    <t>školské obvody - mateřské školy</t>
  </si>
  <si>
    <t>zákon č. 561/2004 Sb., školský zákon - § 179 odst. 3 a § 178 odst. 2 písm. b)</t>
  </si>
  <si>
    <t>1450032948</t>
  </si>
  <si>
    <t>1/2015</t>
  </si>
  <si>
    <t>Obecně závazná vyhláška č. 1/2015,  o stanovení času, ve kterém mohou být provozovány některé sázkové hry, loterie a jiné podobné hry na území města a o stanovení opatření k omezení jejich propagace</t>
  </si>
  <si>
    <t>2016-01-01</t>
  </si>
  <si>
    <t>hazardní hry; veřejný pořádek - jiné</t>
  </si>
  <si>
    <t>zákon č. 186/2016 Sb., o hazardních hrách - § 12 odst. 1; zákon č. 128/2000 Sb., o obcích - § 10 písm. a) - jiné</t>
  </si>
  <si>
    <t>6/2025: Obecně závazná vyhláška města Jičína  o regulaci provozování hazardních her stanovením času, ve kterém mohou být provozovány</t>
  </si>
  <si>
    <t>1449990520</t>
  </si>
  <si>
    <t>6/2011</t>
  </si>
  <si>
    <t>Obecně závazná vyhláška č. 6/2011 o stanovení míst, na kterých lze provozovat výherní hrací přístroje</t>
  </si>
  <si>
    <t>2011-10-27</t>
  </si>
  <si>
    <t>1449954344</t>
  </si>
  <si>
    <t>5/2011</t>
  </si>
  <si>
    <t>Obecně závazná vyhláška č. 5/2011, kterou se stanoví povinnosti k zabezpečení veřejného pořádku a ochrany veřejné zeleně v zámecké zahradě města Jičína</t>
  </si>
  <si>
    <t>2011-07-05</t>
  </si>
  <si>
    <t>veřejný pořádek - údržba a ochrana veřejné zeleně; veřejný pořádek - chov a pohyb zvířat; pohyb psů; veřejný pořádek - konzumace alkoholu; veřejný pořádek - jiné; veřejný pořádek - jiné; veřejný pořádek - jiné; veřejný pořádek - pyrotechnika</t>
  </si>
  <si>
    <t>zákon č. 128/2000 Sb., o obcích - § 10 písm. c) - údržba a ochrana veřejné zeleně; zákon č. 128/2000 Sb., o obcích - § 10 písm. a)  - chov a pohyb zvířat; zákon č. 246/1992 Sb., na ochranu zvířat proti týrání - § 24 odst. 2; zákon č. 128/2000 Sb., o obcích - § 10 písm. a) - konzumace alkoholu; zákon č. 128/2000 Sb., o obcích - § 10 písm. a) - jiné; zákon č. 128/2000 Sb., o obcích - § 10 písm. c) - jiné; zákon č. 128/2000 Sb., o obcích - § 10 písm. a) - jiné; zákon č. 128/2000 Sb., o obcích - § 10 písm. a) - pyrotechnika</t>
  </si>
  <si>
    <t>1449915757</t>
  </si>
  <si>
    <t>8/2024</t>
  </si>
  <si>
    <t>Nařízení města Jičína, kterým se doplňuje Nařízení města Jičína č. 12/2021, kterým se vydává tržní řád, ve znění změn č. 4/2022, 5/2023 a 4/2024</t>
  </si>
  <si>
    <t>2024-12-20</t>
  </si>
  <si>
    <t>2/2025: Nařízení města Jičína, kterým se mění a doplňuje Nařízení města Jičína č. 12/2021,   kterým se vydává tržní řád, ve znění změn č. 4/2022, 5/2023, 4/2024 a 8/2024</t>
  </si>
  <si>
    <t>1448646559</t>
  </si>
  <si>
    <t>12/2021</t>
  </si>
  <si>
    <t>Nařízení města Jičína 12/2021,kterým se vydává tržní řád</t>
  </si>
  <si>
    <t>2022-01-07</t>
  </si>
  <si>
    <t xml:space="preserve">4/2022: Nařízení města Jičína, kterým se doplňuje Nařízení města Jičína č. 12/2021, kterým se vydává tržní řád; 5/2023: Nařízení města Jičína, kterým se doplňuje Nařízení města Jičína č. 12/2021, kterým se vydává tržní řád, ve znění změny č. 4/2022; 4/2024: Nařízení města Jičína, kterým se doplňuje Nařízení města Jičína č. 12/2021,   kterým se vydává tržní řád, ve znění změn č. 4/2022 a 5/2023; 8/2024: Nařízení města Jičína, kterým se doplňuje Nařízení města Jičína č. 12/2021, kterým se vydává tržní řád, ve znění změn č. 4/2022, 5/2023 a 4/2024; 2/2025: Nařízení města Jičína, kterým se mění a doplňuje Nařízení města Jičína č. 12/2021,   kterým se vydává tržní řád, ve znění změn č. 4/2022, 5/2023, 4/2024 a 8/2024; 2/2025: Nařízení města Jičína, kterým se mění a doplňuje Nařízení města Jičína č. 12/2021,   kterým se vydává tržní řád, ve znění změn č. 4/2022, 5/2023, 4/2024 a 8/2024; 4/2025: Nařízení města Jičína, kterým se mění Nařízení města Jičína č. 12/2021,   kterým se vydává tržní řád, ve znění změn č. 4/2022, 5/2023, 4/2024, 8/2024 a 2/2025; 3/2026: Nařízení města Jičína, kterým se mění a doplňuje Nařízení města Jičína č. 12/2021,   kterým se vydává tržní řád, ve znění změn č. 4/2022, 5/2023, 4/2024, 8/2024, 2/2025 a 4/2025 </t>
  </si>
  <si>
    <t>1448570689</t>
  </si>
  <si>
    <t>7/2024</t>
  </si>
  <si>
    <t xml:space="preserve">Obecně závazná vyhláška o regulaci používání zábavní pyrotechniky </t>
  </si>
  <si>
    <t>2024-11-30</t>
  </si>
  <si>
    <t>veřejný pořádek - pyrotechnika</t>
  </si>
  <si>
    <t>zákon č. 128/2000 Sb., o obcích - § 10 písm. a) - pyrotechnika</t>
  </si>
  <si>
    <t>7/2025: Obecně závazná vyhláška města Jičína  o regulaci používání zábavní pyrotechniky; 8/2025: Obecně závazná vyhláška města Jičín, která mění Obecně závaznou vyhlášku města Jičína č. 8/2023, o místním poplatku ze psů ze dne 1.11.2023; 8/2025: Obecně závazná vyhláška města Jičín, která mění Obecně závaznou vyhlášku města Jičína č. 8/2023, o místním poplatku ze psů ze dne 1.11.2023</t>
  </si>
  <si>
    <t>1439723617</t>
  </si>
  <si>
    <t>6/2024</t>
  </si>
  <si>
    <t xml:space="preserve">Obecně závazná vyhláška o místním poplatku z pobytu </t>
  </si>
  <si>
    <t>2025-01-01</t>
  </si>
  <si>
    <t>místní poplatek z pobytu</t>
  </si>
  <si>
    <t>zákon č. 565/1990 Sb., o místních poplatcích - § 14 - z pobytu</t>
  </si>
  <si>
    <t>7/2023: o místním poplatku z pobytu</t>
  </si>
  <si>
    <t>1439723615</t>
  </si>
  <si>
    <t>5/2024</t>
  </si>
  <si>
    <t>Rozsah, způsob a lhůty odstraňování závad ve schůdnosti chodníků, a vymezení úseků chodníků, na kterých se pro jejich malý dopravní význam nezajišťuje schůdnost</t>
  </si>
  <si>
    <t>2024-10-12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</si>
  <si>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</si>
  <si>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</si>
  <si>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1417876468</t>
  </si>
  <si>
    <t>4/2024</t>
  </si>
  <si>
    <t>Nařízení města Jičína, kterým se doplňuje Nařízení města Jičína č. 12/2021,   kterým se vydává tržní řád, ve znění změn č. 4/2022 a 5/2023</t>
  </si>
  <si>
    <t>2024-07-13</t>
  </si>
  <si>
    <t>1378931313</t>
  </si>
  <si>
    <t>3/2024</t>
  </si>
  <si>
    <t>2024-07-01</t>
  </si>
  <si>
    <t>3/2025: Nařízení města Jičína, kterým se vymezují oblasti města, ve kterých lze místní komunikace nebo jejich určené úseky užít ke stání silničního motorového vozidla za sjednanou cenu</t>
  </si>
  <si>
    <t>1372759814</t>
  </si>
  <si>
    <t>2/2024</t>
  </si>
  <si>
    <t>Obecně závazná vyhláška města, kterou se zrušuje obecně závazná vyhláška č.  6/2021, o stanovení koeficientu pro výpočet daně z nemovitých věcí ze dne 15.9.2021</t>
  </si>
  <si>
    <t>zrušovací</t>
  </si>
  <si>
    <t>ústavní zákon č. 1/1993 Sb., Ústava České republiky - čl. 104 odst. 3 - zrušovací OZV</t>
  </si>
  <si>
    <t>1357012375</t>
  </si>
  <si>
    <t>1/2024</t>
  </si>
  <si>
    <t>o nočním klidu</t>
  </si>
  <si>
    <t>2024-03-29</t>
  </si>
  <si>
    <t>2/2023: Obecně závazná vyhláška města o nočním klidu; 3/2023: Obecně závazná vyhláška, kterou se doplňuje Obecně závazná vyhláška města Jičína č. 2/2023, o nočním klidu, ze dne 15.3.2023</t>
  </si>
  <si>
    <t>1329551336</t>
  </si>
  <si>
    <t>5/2010</t>
  </si>
  <si>
    <t>o městské policii</t>
  </si>
  <si>
    <t>2010-10-23</t>
  </si>
  <si>
    <t>obecní policie</t>
  </si>
  <si>
    <t xml:space="preserve">zákon č. 553/1991 Sb., o obecní policii - § 1 odst. 1 </t>
  </si>
  <si>
    <t>1317265067</t>
  </si>
  <si>
    <t>9/2023</t>
  </si>
  <si>
    <t>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</si>
  <si>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</si>
  <si>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</si>
  <si>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</si>
  <si>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11/2020: Obecně závazná vyhláška města Jičína č. 11/2020, o místním poplatku za užívání veřejného prostranství</t>
  </si>
  <si>
    <t>1267909636</t>
  </si>
  <si>
    <t>8/2023</t>
  </si>
  <si>
    <t>o místním poplatku ze psů</t>
  </si>
  <si>
    <t>8/2025: Obecně závazná vyhláška města Jičín, která mění Obecně závaznou vyhlášku města Jičína č. 8/2023, o místním poplatku ze psů ze dne 1.11.2023; 8/2025: Obecně závazná vyhláška města Jičín, která mění Obecně závaznou vyhlášku města Jičína č. 8/2023, o místním poplatku ze psů ze dne 1.11.2023</t>
  </si>
  <si>
    <t>1267055211</t>
  </si>
  <si>
    <t>7/2023</t>
  </si>
  <si>
    <t>o místním poplatku z pobytu</t>
  </si>
  <si>
    <t xml:space="preserve">6/2024: Obecně závazná vyhláška o místním poplatku z pobytu </t>
  </si>
  <si>
    <t>1267055215</t>
  </si>
  <si>
    <t>6/2023</t>
  </si>
  <si>
    <t>o místním poplatku za obecní systém odpadového hospodářství</t>
  </si>
  <si>
    <t>9/2021: Obecně závazná vyhláška  č. 9/2021, o místním poplatku za obecní systém odpadového hospodářství</t>
  </si>
  <si>
    <t>5/2025: Obecně závazná vyhláška města Jičín, která mění Obecně závaznou vyhlášku města Jičína č. 6/2023, o místním poplatku za obecní systém odpadového hospodářství ze dne 1.11.2023</t>
  </si>
  <si>
    <t>1267055326</t>
  </si>
  <si>
    <t>5/2023</t>
  </si>
  <si>
    <t>Nařízení města Jičína, kterým se doplňuje Nařízení města Jičína č. 12/2021, kterým se vydává tržní řád, ve znění změny č. 4/2022</t>
  </si>
  <si>
    <t>2023-07-01</t>
  </si>
  <si>
    <t>4/2024: Nařízení města Jičína, kterým se doplňuje Nařízení města Jičína č. 12/2021,   kterým se vydává tržní řád, ve znění změn č. 4/2022 a 5/2023; 2/2025: Nařízení města Jičína, kterým se mění a doplňuje Nařízení města Jičína č. 12/2021,   kterým se vydává tržní řád, ve znění změn č. 4/2022, 5/2023, 4/2024 a 8/2024</t>
  </si>
  <si>
    <t>1204330739</t>
  </si>
  <si>
    <t>4/2023</t>
  </si>
  <si>
    <t>Obecně závazná vyhláška, kterou se mění Obecně závazná vyhláška města Jičína č. 11/2020, o místním poplatku za užívání veřejného prostranství</t>
  </si>
  <si>
    <t>2023-05-13</t>
  </si>
  <si>
    <t>9/2023: o místním poplatku za užívání veřejného prostranství</t>
  </si>
  <si>
    <t>1182388124</t>
  </si>
  <si>
    <t>3/2023</t>
  </si>
  <si>
    <t>Obecně závazná vyhláška, kterou se doplňuje Obecně závazná vyhláška města Jičína č. 2/2023, o nočním klidu, ze dne 15.3.2023</t>
  </si>
  <si>
    <t>2/2023: Obecně závazná vyhláška města o nočním klidu</t>
  </si>
  <si>
    <t>1182388270</t>
  </si>
  <si>
    <t>2/2023</t>
  </si>
  <si>
    <t>2023-04-04</t>
  </si>
  <si>
    <t>1/2022: o nočním klidu</t>
  </si>
  <si>
    <t>3/2023: Obecně závazná vyhláška, kterou se doplňuje Obecně závazná vyhláška města Jičína č. 2/2023, o nočním klidu, ze dne 15.3.2023; 3/2023: Obecně závazná vyhláška, kterou se doplňuje Obecně závazná vyhláška města Jičína č. 2/2023, o nočním klidu, ze dne 15.3.2023; 1/2024: o nočním klidu</t>
  </si>
  <si>
    <t>1162450018</t>
  </si>
  <si>
    <t>1/2023</t>
  </si>
  <si>
    <t>Obecně závazná vyhláška města o stanovení obecního systému odpadového hospodářství</t>
  </si>
  <si>
    <t>2023-02-17</t>
  </si>
  <si>
    <t>systém odpadového hospodářství</t>
  </si>
  <si>
    <t>zákon č. 541/2020 Sb., o odpadech - § 59 odst. 4</t>
  </si>
  <si>
    <t>1137879264</t>
  </si>
  <si>
    <t>5/2022</t>
  </si>
  <si>
    <t>Obecně závazná vyhláška, kterou se mění obecně závazná vyhláška č. 9/2021, o místním poplatku za obecní systém odpadového hospodářství</t>
  </si>
  <si>
    <t>2023-01-01</t>
  </si>
  <si>
    <t>1117160958</t>
  </si>
  <si>
    <t>9/2021</t>
  </si>
  <si>
    <t>Obecně závazná vyhláška  č. 9/2021, o místním poplatku za obecní systém odpadového hospodářství</t>
  </si>
  <si>
    <t>2022-01-01</t>
  </si>
  <si>
    <t>5/2022: Obecně závazná vyhláška, kterou se mění obecně závazná vyhláška č. 9/2021, o místním poplatku za obecní systém odpadového hospodářství</t>
  </si>
  <si>
    <t>6/2023: o místním poplatku za obecní systém odpadového hospodářství; 6/2023: o místním poplatku za obecní systém odpadového hospodářství; 6/2023: o místním poplatku za obecní systém odpadového hospodářství</t>
  </si>
  <si>
    <t>1117149185</t>
  </si>
  <si>
    <t>4/2022</t>
  </si>
  <si>
    <t>Nařízení města Jičína, kterým se doplňuje Nařízení města Jičína č. 12/2021, kterým se vydává tržní řád</t>
  </si>
  <si>
    <t>2022-07-19</t>
  </si>
  <si>
    <t>5/2023: Nařízení města Jičína, kterým se doplňuje Nařízení města Jičína č. 12/2021, kterým se vydává tržní řád, ve znění změny č. 4/2022; 4/2024: Nařízení města Jičína, kterým se doplňuje Nařízení města Jičína č. 12/2021,   kterým se vydává tržní řád, ve znění změn č. 4/2022 a 5/2023; 2/2025: Nařízení města Jičína, kterým se mění a doplňuje Nařízení města Jičína č. 12/2021,   kterým se vydává tržní řád, ve znění změn č. 4/2022, 5/2023, 4/2024 a 8/2024</t>
  </si>
  <si>
    <t>1057651961</t>
  </si>
  <si>
    <t>3/2022</t>
  </si>
  <si>
    <t>Obecně závazná vyhláška, kterou se mění a doplňuje Obecně závazná vyhláška města Jičína č. 11/2020, o místním poplatku za užívání veřejného prostranství</t>
  </si>
  <si>
    <t>2022-04-07</t>
  </si>
  <si>
    <t>1018170903</t>
  </si>
  <si>
    <t>1/2021</t>
  </si>
  <si>
    <t>Obecně závazná vyhláška č. 1/2021, kterou se doplňuje Obecně závazná vyhláška města Jičína č. 11/2020, o místním poplatku za užívání veřejného prostranství</t>
  </si>
  <si>
    <t>2021-04-08</t>
  </si>
  <si>
    <t>3/2022: Obecně závazná vyhláška, kterou se mění a doplňuje Obecně závazná vyhláška města Jičína č. 11/2020, o místním poplatku za užívání veřejného prostranství</t>
  </si>
  <si>
    <t>1018089648</t>
  </si>
  <si>
    <t>11/2020</t>
  </si>
  <si>
    <t>Obecně závazná vyhláška města Jičína č. 11/2020, o místním poplatku za užívání veřejného prostranství</t>
  </si>
  <si>
    <t>2021-01-01</t>
  </si>
  <si>
    <t>1/2021: Obecně závazná vyhláška č. 1/2021, kterou se doplňuje Obecně závazná vyhláška města Jičína č. 11/2020, o místním poplatku za užívání veřejného prostranství; 3/2022: Obecně závazná vyhláška, kterou se mění a doplňuje Obecně závazná vyhláška města Jičína č. 11/2020, o místním poplatku za užívání veřejného prostranství; 3/2022: Obecně závazná vyhláška, kterou se mění a doplňuje Obecně závazná vyhláška města Jičína č. 11/2020, o místním poplatku za užívání veřejného prostranství; 4/2023: Obecně závazná vyhláška, kterou se mění Obecně závazná vyhláška města Jičína č. 11/2020, o místním poplatku za užívání veřejného prostranství; 4/2023: Obecně závazná vyhláška, kterou se mění Obecně závazná vyhláška města Jičína č. 11/2020, o místním poplatku za užívání veřejného prostranství</t>
  </si>
  <si>
    <t>9/2023: o místním poplatku za užívání veřejného prostranství; 9/2023: o místním poplatku za užívání veřejného prostranství; 9/2023: o místním poplatku za užívání veřejného prostranství</t>
  </si>
  <si>
    <t>1017918501</t>
  </si>
  <si>
    <t>2/2022</t>
  </si>
  <si>
    <t>o regulaci používání zábavní pyrotechniky</t>
  </si>
  <si>
    <t>2022-04-06</t>
  </si>
  <si>
    <t>7/2025: Obecně závazná vyhláška města Jičína  o regulaci používání zábavní pyrotechniky; 7/2025: Obecně závazná vyhláška města Jičína  o regulaci používání zábavní pyrotechniky</t>
  </si>
  <si>
    <t>1017640219</t>
  </si>
  <si>
    <t>1/2022</t>
  </si>
  <si>
    <t>1017564055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</si>
</sst>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22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46225</v>
      </c>
      <c r="I2" s="1">
        <v>46227.31004739616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HYPERLINK("https://sbirkapp.gov.cz/detail/SPPXNL3VUAL373SU", "https://sbirkapp.gov.cz/detail/SPPXNL3VUAL373SU")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46155</v>
      </c>
      <c r="I3" s="1">
        <v>46162.33559160071</v>
      </c>
      <c r="J3" t="s">
        <v>39</v>
      </c>
      <c r="K3" t="s">
        <v>31</v>
      </c>
      <c r="M3" t="s">
        <v>40</v>
      </c>
      <c r="N3" t="s">
        <v>41</v>
      </c>
      <c r="O3" t="s">
        <v>42</v>
      </c>
      <c r="S3" t="b">
        <v>1</v>
      </c>
      <c r="U3" s="2">
        <f>HYPERLINK("https://sbirkapp.gov.cz/detail/SPPE52O3O266NOWU", "https://sbirkapp.gov.cz/detail/SPPE52O3O266NOWU")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46099</v>
      </c>
      <c r="I4" s="1">
        <v>46104.44939144586</v>
      </c>
      <c r="J4" t="s">
        <v>46</v>
      </c>
      <c r="K4" t="s">
        <v>31</v>
      </c>
      <c r="M4" t="s">
        <v>40</v>
      </c>
      <c r="N4" t="s">
        <v>41</v>
      </c>
      <c r="P4" t="s">
        <v>47</v>
      </c>
      <c r="Q4" t="s">
        <v>48</v>
      </c>
      <c r="S4" t="b">
        <v>1</v>
      </c>
      <c r="U4" s="2">
        <f>HYPERLINK("https://sbirkapp.gov.cz/detail/SPPUREKGTTV7QASG", "https://sbirkapp.gov.cz/detail/SPPUREKGTTV7QASG")</f>
        <v>0</v>
      </c>
      <c r="V4" t="s">
        <v>49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37</v>
      </c>
      <c r="G5" t="s">
        <v>51</v>
      </c>
      <c r="H5" s="1">
        <v>46008</v>
      </c>
      <c r="I5" s="1">
        <v>46008.70592806941</v>
      </c>
      <c r="J5" t="s">
        <v>52</v>
      </c>
      <c r="K5" t="s">
        <v>31</v>
      </c>
      <c r="M5" t="s">
        <v>53</v>
      </c>
      <c r="N5" t="s">
        <v>54</v>
      </c>
      <c r="O5" t="s">
        <v>55</v>
      </c>
      <c r="P5" t="s">
        <v>56</v>
      </c>
      <c r="S5" t="b">
        <v>1</v>
      </c>
      <c r="U5" s="2">
        <f>HYPERLINK("https://sbirkapp.gov.cz/detail/SPPNHHEAEZOVZKUK", "https://sbirkapp.gov.cz/detail/SPPNHHEAEZOVZKUK")</f>
        <v>0</v>
      </c>
      <c r="V5" t="s">
        <v>57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58</v>
      </c>
      <c r="F6" t="s">
        <v>37</v>
      </c>
      <c r="G6" t="s">
        <v>59</v>
      </c>
      <c r="H6" s="1">
        <v>45966</v>
      </c>
      <c r="I6" s="1">
        <v>45971.38255415785</v>
      </c>
      <c r="J6" t="s">
        <v>60</v>
      </c>
      <c r="K6" t="s">
        <v>31</v>
      </c>
      <c r="M6" t="s">
        <v>61</v>
      </c>
      <c r="N6" t="s">
        <v>62</v>
      </c>
      <c r="P6" t="s">
        <v>63</v>
      </c>
      <c r="S6" t="b">
        <v>1</v>
      </c>
      <c r="U6" s="2">
        <f>HYPERLINK("https://sbirkapp.gov.cz/detail/SPPRKJE444YSH446", "https://sbirkapp.gov.cz/detail/SPPRKJE444YSH446")</f>
        <v>0</v>
      </c>
      <c r="V6" t="s">
        <v>64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65</v>
      </c>
      <c r="F7" t="s">
        <v>37</v>
      </c>
      <c r="G7" t="s">
        <v>66</v>
      </c>
      <c r="H7" s="1">
        <v>45966</v>
      </c>
      <c r="I7" s="1">
        <v>45971.31117128221</v>
      </c>
      <c r="J7" t="s">
        <v>67</v>
      </c>
      <c r="K7" t="s">
        <v>31</v>
      </c>
      <c r="M7" t="s">
        <v>68</v>
      </c>
      <c r="N7" t="s">
        <v>69</v>
      </c>
      <c r="P7" t="s">
        <v>70</v>
      </c>
      <c r="S7" t="b">
        <v>1</v>
      </c>
      <c r="U7" s="2">
        <f>HYPERLINK("https://sbirkapp.gov.cz/detail/SPPNKQXIEWCBJBWS", "https://sbirkapp.gov.cz/detail/SPPNKQXIEWCBJBWS")</f>
        <v>0</v>
      </c>
      <c r="V7" t="s">
        <v>71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72</v>
      </c>
      <c r="F8" t="s">
        <v>37</v>
      </c>
      <c r="G8" t="s">
        <v>73</v>
      </c>
      <c r="H8" s="1">
        <v>45966</v>
      </c>
      <c r="I8" s="1">
        <v>45971.31115929283</v>
      </c>
      <c r="J8" t="s">
        <v>52</v>
      </c>
      <c r="K8" t="s">
        <v>31</v>
      </c>
      <c r="M8" t="s">
        <v>74</v>
      </c>
      <c r="N8" t="s">
        <v>75</v>
      </c>
      <c r="O8" t="s">
        <v>76</v>
      </c>
      <c r="S8" t="b">
        <v>1</v>
      </c>
      <c r="U8" s="2">
        <f>HYPERLINK("https://sbirkapp.gov.cz/detail/SPPSARJEKI2YQH7M", "https://sbirkapp.gov.cz/detail/SPPSARJEKI2YQH7M")</f>
        <v>0</v>
      </c>
      <c r="V8" t="s">
        <v>77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78</v>
      </c>
      <c r="F9" t="s">
        <v>28</v>
      </c>
      <c r="G9" t="s">
        <v>79</v>
      </c>
      <c r="H9" s="1">
        <v>45966</v>
      </c>
      <c r="I9" s="1">
        <v>45967.41223698659</v>
      </c>
      <c r="J9" t="s">
        <v>80</v>
      </c>
      <c r="K9" t="s">
        <v>31</v>
      </c>
      <c r="M9" t="s">
        <v>81</v>
      </c>
      <c r="N9" t="s">
        <v>82</v>
      </c>
      <c r="O9" t="s">
        <v>34</v>
      </c>
      <c r="Q9" t="s">
        <v>83</v>
      </c>
      <c r="S9" t="b">
        <v>1</v>
      </c>
      <c r="U9" s="2">
        <f>HYPERLINK("https://sbirkapp.gov.cz/detail/SPPPPYXLZCC2JPBI", "https://sbirkapp.gov.cz/detail/SPPPPYXLZCC2JPBI")</f>
        <v>0</v>
      </c>
      <c r="V9" t="s">
        <v>84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85</v>
      </c>
      <c r="F10" t="s">
        <v>28</v>
      </c>
      <c r="G10" t="s">
        <v>86</v>
      </c>
      <c r="H10" s="1">
        <v>45938</v>
      </c>
      <c r="I10" s="1">
        <v>45954.48127020542</v>
      </c>
      <c r="J10" t="s">
        <v>52</v>
      </c>
      <c r="K10" t="s">
        <v>31</v>
      </c>
      <c r="M10" t="s">
        <v>87</v>
      </c>
      <c r="N10" t="s">
        <v>88</v>
      </c>
      <c r="P10" t="s">
        <v>89</v>
      </c>
      <c r="S10" t="b">
        <v>1</v>
      </c>
      <c r="U10" s="2">
        <f>HYPERLINK("https://sbirkapp.gov.cz/detail/SPPMOS62RBGPB37I", "https://sbirkapp.gov.cz/detail/SPPMOS62RBGPB37I")</f>
        <v>0</v>
      </c>
      <c r="V10" t="s">
        <v>90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91</v>
      </c>
      <c r="F11" t="s">
        <v>28</v>
      </c>
      <c r="G11" t="s">
        <v>92</v>
      </c>
      <c r="H11" s="1">
        <v>45812</v>
      </c>
      <c r="I11" s="1">
        <v>45817.40526853043</v>
      </c>
      <c r="J11" t="s">
        <v>93</v>
      </c>
      <c r="K11" t="s">
        <v>31</v>
      </c>
      <c r="M11" t="s">
        <v>32</v>
      </c>
      <c r="N11" t="s">
        <v>33</v>
      </c>
      <c r="O11" t="s">
        <v>34</v>
      </c>
      <c r="S11" t="b">
        <v>1</v>
      </c>
      <c r="U11" s="2">
        <f>HYPERLINK("https://sbirkapp.gov.cz/detail/SPPQAGSMHWLIZVOK", "https://sbirkapp.gov.cz/detail/SPPQAGSMHWLIZVOK")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37</v>
      </c>
      <c r="G12" t="s">
        <v>45</v>
      </c>
      <c r="H12" s="1">
        <v>45735</v>
      </c>
      <c r="I12" s="1">
        <v>45736.48480953207</v>
      </c>
      <c r="J12" t="s">
        <v>96</v>
      </c>
      <c r="K12" t="s">
        <v>31</v>
      </c>
      <c r="M12" t="s">
        <v>40</v>
      </c>
      <c r="N12" t="s">
        <v>41</v>
      </c>
      <c r="P12" t="s">
        <v>97</v>
      </c>
      <c r="R12" t="s">
        <v>42</v>
      </c>
      <c r="S12" t="b">
        <v>0</v>
      </c>
      <c r="T12" s="1">
        <v>46119</v>
      </c>
      <c r="U12" s="2">
        <f>HYPERLINK("https://sbirkapp.gov.cz/detail/SPPYX5AHUV5TIIAW", "https://sbirkapp.gov.cz/detail/SPPYX5AHUV5TIIAW")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37</v>
      </c>
      <c r="G13" t="s">
        <v>100</v>
      </c>
      <c r="H13" s="1">
        <v>45637</v>
      </c>
      <c r="I13" s="1">
        <v>45638.53102817934</v>
      </c>
      <c r="J13" t="s">
        <v>101</v>
      </c>
      <c r="K13" t="s">
        <v>31</v>
      </c>
      <c r="M13" t="s">
        <v>102</v>
      </c>
      <c r="N13" t="s">
        <v>103</v>
      </c>
      <c r="S13" t="b">
        <v>1</v>
      </c>
      <c r="U13" s="2">
        <f>HYPERLINK("https://sbirkapp.gov.cz/detail/SPPXW5W37HESZBKY", "https://sbirkapp.gov.cz/detail/SPPXW5W37HESZBKY")</f>
        <v>0</v>
      </c>
      <c r="V13" t="s">
        <v>104</v>
      </c>
      <c r="W13">
        <v>3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105</v>
      </c>
      <c r="F14" t="s">
        <v>37</v>
      </c>
      <c r="G14" t="s">
        <v>106</v>
      </c>
      <c r="H14" s="1">
        <v>43859</v>
      </c>
      <c r="I14" s="1">
        <v>45635.52459823836</v>
      </c>
      <c r="J14" t="s">
        <v>107</v>
      </c>
      <c r="K14" t="s">
        <v>108</v>
      </c>
      <c r="L14" s="1">
        <v>43861</v>
      </c>
      <c r="M14" t="s">
        <v>109</v>
      </c>
      <c r="N14" t="s">
        <v>110</v>
      </c>
      <c r="S14" t="b">
        <v>1</v>
      </c>
      <c r="U14" s="2">
        <f>HYPERLINK("https://sbirkapp.gov.cz/detail/SPPEYLL4WW4WCN6C", "https://sbirkapp.gov.cz/detail/SPPEYLL4WW4WCN6C")</f>
        <v>0</v>
      </c>
      <c r="V14" t="s">
        <v>111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112</v>
      </c>
      <c r="F15" t="s">
        <v>37</v>
      </c>
      <c r="G15" t="s">
        <v>113</v>
      </c>
      <c r="H15" s="1">
        <v>43859</v>
      </c>
      <c r="I15" s="1">
        <v>45635.52451590058</v>
      </c>
      <c r="J15" t="s">
        <v>107</v>
      </c>
      <c r="K15" t="s">
        <v>108</v>
      </c>
      <c r="L15" s="1">
        <v>43861</v>
      </c>
      <c r="M15" t="s">
        <v>114</v>
      </c>
      <c r="N15" t="s">
        <v>115</v>
      </c>
      <c r="S15" t="b">
        <v>1</v>
      </c>
      <c r="U15" s="2">
        <f>HYPERLINK("https://sbirkapp.gov.cz/detail/SPPL5GM7NXABFOLQ", "https://sbirkapp.gov.cz/detail/SPPL5GM7NXABFOLQ")</f>
        <v>0</v>
      </c>
      <c r="V15" t="s">
        <v>116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117</v>
      </c>
      <c r="F16" t="s">
        <v>37</v>
      </c>
      <c r="G16" t="s">
        <v>118</v>
      </c>
      <c r="H16" s="1">
        <v>42116</v>
      </c>
      <c r="I16" s="1">
        <v>45635.48619494191</v>
      </c>
      <c r="J16" t="s">
        <v>119</v>
      </c>
      <c r="K16" t="s">
        <v>108</v>
      </c>
      <c r="L16" s="1">
        <v>42121</v>
      </c>
      <c r="M16" t="s">
        <v>120</v>
      </c>
      <c r="N16" t="s">
        <v>121</v>
      </c>
      <c r="R16" t="s">
        <v>122</v>
      </c>
      <c r="S16" t="b">
        <v>0</v>
      </c>
      <c r="T16" s="1">
        <v>45986</v>
      </c>
      <c r="U16" s="2">
        <f>HYPERLINK("https://sbirkapp.gov.cz/detail/SPPAS7UYRAMXGCF4", "https://sbirkapp.gov.cz/detail/SPPAS7UYRAMXGCF4")</f>
        <v>0</v>
      </c>
      <c r="V16" t="s">
        <v>123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124</v>
      </c>
      <c r="F17" t="s">
        <v>37</v>
      </c>
      <c r="G17" t="s">
        <v>125</v>
      </c>
      <c r="H17" s="1">
        <v>40826</v>
      </c>
      <c r="I17" s="1">
        <v>45635.45642937742</v>
      </c>
      <c r="J17" t="s">
        <v>126</v>
      </c>
      <c r="K17" t="s">
        <v>108</v>
      </c>
      <c r="L17" s="1">
        <v>40828</v>
      </c>
      <c r="M17" t="s">
        <v>68</v>
      </c>
      <c r="N17" t="s">
        <v>69</v>
      </c>
      <c r="S17" t="b">
        <v>1</v>
      </c>
      <c r="U17" s="2">
        <f>HYPERLINK("https://sbirkapp.gov.cz/detail/SPPD5FGNDWTZXJPS", "https://sbirkapp.gov.cz/detail/SPPD5FGNDWTZXJPS")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37</v>
      </c>
      <c r="G18" t="s">
        <v>129</v>
      </c>
      <c r="H18" s="1">
        <v>40709</v>
      </c>
      <c r="I18" s="1">
        <v>45635.42288926655</v>
      </c>
      <c r="J18" t="s">
        <v>130</v>
      </c>
      <c r="K18" t="s">
        <v>108</v>
      </c>
      <c r="L18" s="1">
        <v>40714</v>
      </c>
      <c r="M18" t="s">
        <v>131</v>
      </c>
      <c r="N18" t="s">
        <v>132</v>
      </c>
      <c r="S18" t="b">
        <v>1</v>
      </c>
      <c r="U18" s="2">
        <f>HYPERLINK("https://sbirkapp.gov.cz/detail/SPP4IPXZIRGGU4MI", "https://sbirkapp.gov.cz/detail/SPP4IPXZIRGGU4MI")</f>
        <v>0</v>
      </c>
      <c r="V18" t="s">
        <v>133</v>
      </c>
      <c r="W18">
        <v>3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45630</v>
      </c>
      <c r="I19" s="1">
        <v>45631.51547181572</v>
      </c>
      <c r="J19" t="s">
        <v>136</v>
      </c>
      <c r="K19" t="s">
        <v>31</v>
      </c>
      <c r="M19" t="s">
        <v>32</v>
      </c>
      <c r="N19" t="s">
        <v>33</v>
      </c>
      <c r="O19" t="s">
        <v>34</v>
      </c>
      <c r="Q19" t="s">
        <v>137</v>
      </c>
      <c r="S19" t="b">
        <v>1</v>
      </c>
      <c r="U19" s="2">
        <f>HYPERLINK("https://sbirkapp.gov.cz/detail/SPPWNPO5YDVF4VDK", "https://sbirkapp.gov.cz/detail/SPPWNPO5YDVF4VDK")</f>
        <v>0</v>
      </c>
      <c r="V19" t="s">
        <v>138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28</v>
      </c>
      <c r="G20" t="s">
        <v>140</v>
      </c>
      <c r="H20" s="1">
        <v>44552</v>
      </c>
      <c r="I20" s="1">
        <v>45631.44835879294</v>
      </c>
      <c r="J20" t="s">
        <v>141</v>
      </c>
      <c r="K20" t="s">
        <v>108</v>
      </c>
      <c r="L20" s="1">
        <v>44553</v>
      </c>
      <c r="M20" t="s">
        <v>81</v>
      </c>
      <c r="N20" t="s">
        <v>82</v>
      </c>
      <c r="Q20" t="s">
        <v>142</v>
      </c>
      <c r="S20" t="b">
        <v>1</v>
      </c>
      <c r="U20" s="2">
        <f>HYPERLINK("https://sbirkapp.gov.cz/detail/SPPV3WCRGQBIWF2Q", "https://sbirkapp.gov.cz/detail/SPPV3WCRGQBIWF2Q")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37</v>
      </c>
      <c r="G21" t="s">
        <v>145</v>
      </c>
      <c r="H21" s="1">
        <v>45595</v>
      </c>
      <c r="I21" s="1">
        <v>45611.5250890661</v>
      </c>
      <c r="J21" t="s">
        <v>146</v>
      </c>
      <c r="K21" t="s">
        <v>31</v>
      </c>
      <c r="M21" t="s">
        <v>147</v>
      </c>
      <c r="N21" t="s">
        <v>148</v>
      </c>
      <c r="O21" t="s">
        <v>63</v>
      </c>
      <c r="R21" t="s">
        <v>149</v>
      </c>
      <c r="S21" t="b">
        <v>0</v>
      </c>
      <c r="T21" s="1">
        <v>46023</v>
      </c>
      <c r="U21" s="2">
        <f>HYPERLINK("https://sbirkapp.gov.cz/detail/SPP7QUD5XBBFVKQG", "https://sbirkapp.gov.cz/detail/SPP7QUD5XBBFVKQG")</f>
        <v>0</v>
      </c>
      <c r="V21" t="s">
        <v>150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151</v>
      </c>
      <c r="F22" t="s">
        <v>37</v>
      </c>
      <c r="G22" t="s">
        <v>152</v>
      </c>
      <c r="H22" s="1">
        <v>45595</v>
      </c>
      <c r="I22" s="1">
        <v>45611.52507018738</v>
      </c>
      <c r="J22" t="s">
        <v>153</v>
      </c>
      <c r="K22" t="s">
        <v>31</v>
      </c>
      <c r="M22" t="s">
        <v>154</v>
      </c>
      <c r="N22" t="s">
        <v>155</v>
      </c>
      <c r="O22" t="s">
        <v>156</v>
      </c>
      <c r="S22" t="b">
        <v>1</v>
      </c>
      <c r="U22" s="2">
        <f>HYPERLINK("https://sbirkapp.gov.cz/detail/SPPGJBQVCRH3ID5M", "https://sbirkapp.gov.cz/detail/SPPGJBQVCRH3ID5M")</f>
        <v>0</v>
      </c>
      <c r="V22" t="s">
        <v>157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158</v>
      </c>
      <c r="F23" t="s">
        <v>28</v>
      </c>
      <c r="G23" t="s">
        <v>159</v>
      </c>
      <c r="H23" s="1">
        <v>45560</v>
      </c>
      <c r="I23" s="1">
        <v>45562.30589066727</v>
      </c>
      <c r="J23" t="s">
        <v>160</v>
      </c>
      <c r="K23" t="s">
        <v>31</v>
      </c>
      <c r="M23" t="s">
        <v>161</v>
      </c>
      <c r="N23" t="s">
        <v>162</v>
      </c>
      <c r="S23" t="b">
        <v>1</v>
      </c>
      <c r="U23" s="2">
        <f>HYPERLINK("https://sbirkapp.gov.cz/detail/SPP4EP4D2N6WHSJM", "https://sbirkapp.gov.cz/detail/SPP4EP4D2N6WHSJM")</f>
        <v>0</v>
      </c>
      <c r="V23" t="s">
        <v>163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164</v>
      </c>
      <c r="F24" t="s">
        <v>28</v>
      </c>
      <c r="G24" t="s">
        <v>165</v>
      </c>
      <c r="H24" s="1">
        <v>45469</v>
      </c>
      <c r="I24" s="1">
        <v>45471.32066629162</v>
      </c>
      <c r="J24" t="s">
        <v>166</v>
      </c>
      <c r="K24" t="s">
        <v>31</v>
      </c>
      <c r="M24" t="s">
        <v>32</v>
      </c>
      <c r="N24" t="s">
        <v>33</v>
      </c>
      <c r="O24" t="s">
        <v>34</v>
      </c>
      <c r="Q24" t="s">
        <v>137</v>
      </c>
      <c r="S24" t="b">
        <v>1</v>
      </c>
      <c r="U24" s="2">
        <f>HYPERLINK("https://sbirkapp.gov.cz/detail/SPPLWB3LICMI3OLS", "https://sbirkapp.gov.cz/detail/SPPLWB3LICMI3OLS")</f>
        <v>0</v>
      </c>
      <c r="V24" t="s">
        <v>167</v>
      </c>
      <c r="W24">
        <v>3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168</v>
      </c>
      <c r="F25" t="s">
        <v>28</v>
      </c>
      <c r="G25" t="s">
        <v>86</v>
      </c>
      <c r="H25" s="1">
        <v>45455</v>
      </c>
      <c r="I25" s="1">
        <v>45457.72697980619</v>
      </c>
      <c r="J25" t="s">
        <v>169</v>
      </c>
      <c r="K25" t="s">
        <v>31</v>
      </c>
      <c r="M25" t="s">
        <v>87</v>
      </c>
      <c r="N25" t="s">
        <v>88</v>
      </c>
      <c r="R25" t="s">
        <v>170</v>
      </c>
      <c r="S25" t="b">
        <v>0</v>
      </c>
      <c r="T25" s="1">
        <v>46023</v>
      </c>
      <c r="U25" s="2">
        <f>HYPERLINK("https://sbirkapp.gov.cz/detail/SPPJBORTSFKSRVDI", "https://sbirkapp.gov.cz/detail/SPPJBORTSFKSRVDI")</f>
        <v>0</v>
      </c>
      <c r="V25" t="s">
        <v>171</v>
      </c>
      <c r="W25">
        <v>1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172</v>
      </c>
      <c r="F26" t="s">
        <v>37</v>
      </c>
      <c r="G26" t="s">
        <v>173</v>
      </c>
      <c r="H26" s="1">
        <v>45411</v>
      </c>
      <c r="I26" s="1">
        <v>45422.57521240017</v>
      </c>
      <c r="J26" t="s">
        <v>153</v>
      </c>
      <c r="K26" t="s">
        <v>31</v>
      </c>
      <c r="M26" t="s">
        <v>174</v>
      </c>
      <c r="N26" t="s">
        <v>175</v>
      </c>
      <c r="S26" t="b">
        <v>1</v>
      </c>
      <c r="U26" s="2">
        <f>HYPERLINK("https://sbirkapp.gov.cz/detail/SPPLRES52WLBJIQG", "https://sbirkapp.gov.cz/detail/SPPLRES52WLBJIQG")</f>
        <v>0</v>
      </c>
      <c r="V26" t="s">
        <v>176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177</v>
      </c>
      <c r="F27" t="s">
        <v>37</v>
      </c>
      <c r="G27" t="s">
        <v>178</v>
      </c>
      <c r="H27" s="1">
        <v>45364</v>
      </c>
      <c r="I27" s="1">
        <v>45365.58147094223</v>
      </c>
      <c r="J27" t="s">
        <v>179</v>
      </c>
      <c r="K27" t="s">
        <v>31</v>
      </c>
      <c r="M27" t="s">
        <v>40</v>
      </c>
      <c r="N27" t="s">
        <v>41</v>
      </c>
      <c r="P27" t="s">
        <v>180</v>
      </c>
      <c r="R27" t="s">
        <v>47</v>
      </c>
      <c r="S27" t="b">
        <v>0</v>
      </c>
      <c r="T27" s="1">
        <v>45751</v>
      </c>
      <c r="U27" s="2">
        <f>HYPERLINK("https://sbirkapp.gov.cz/detail/SPPURXKXY435YCQA", "https://sbirkapp.gov.cz/detail/SPPURXKXY435YCQA")</f>
        <v>0</v>
      </c>
      <c r="V27" t="s">
        <v>181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182</v>
      </c>
      <c r="F28" t="s">
        <v>37</v>
      </c>
      <c r="G28" t="s">
        <v>183</v>
      </c>
      <c r="H28" s="1">
        <v>40457</v>
      </c>
      <c r="I28" s="1">
        <v>45341.39526581404</v>
      </c>
      <c r="J28" t="s">
        <v>184</v>
      </c>
      <c r="K28" t="s">
        <v>108</v>
      </c>
      <c r="L28" s="1">
        <v>40459</v>
      </c>
      <c r="M28" t="s">
        <v>185</v>
      </c>
      <c r="N28" t="s">
        <v>186</v>
      </c>
      <c r="S28" t="b">
        <v>1</v>
      </c>
      <c r="U28" s="2">
        <f>HYPERLINK("https://sbirkapp.gov.cz/detail/SPPBWNC4KVRC76W2", "https://sbirkapp.gov.cz/detail/SPPBWNC4KVRC76W2")</f>
        <v>0</v>
      </c>
      <c r="V28" t="s">
        <v>187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188</v>
      </c>
      <c r="F29" t="s">
        <v>37</v>
      </c>
      <c r="G29" t="s">
        <v>189</v>
      </c>
      <c r="H29" s="1">
        <v>45231</v>
      </c>
      <c r="I29" s="1">
        <v>45238.55345193178</v>
      </c>
      <c r="J29" t="s">
        <v>190</v>
      </c>
      <c r="K29" t="s">
        <v>31</v>
      </c>
      <c r="M29" t="s">
        <v>191</v>
      </c>
      <c r="N29" t="s">
        <v>192</v>
      </c>
      <c r="P29" t="s">
        <v>193</v>
      </c>
      <c r="S29" t="b">
        <v>1</v>
      </c>
      <c r="U29" s="2">
        <f>HYPERLINK("https://sbirkapp.gov.cz/detail/SPPY2LSTZ7FPY6G2", "https://sbirkapp.gov.cz/detail/SPPY2LSTZ7FPY6G2")</f>
        <v>0</v>
      </c>
      <c r="V29" t="s">
        <v>194</v>
      </c>
      <c r="W29">
        <v>3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195</v>
      </c>
      <c r="F30" t="s">
        <v>37</v>
      </c>
      <c r="G30" t="s">
        <v>196</v>
      </c>
      <c r="H30" s="1">
        <v>45231</v>
      </c>
      <c r="I30" s="1">
        <v>45237.51713152556</v>
      </c>
      <c r="J30" t="s">
        <v>190</v>
      </c>
      <c r="K30" t="s">
        <v>31</v>
      </c>
      <c r="M30" t="s">
        <v>53</v>
      </c>
      <c r="N30" t="s">
        <v>54</v>
      </c>
      <c r="Q30" t="s">
        <v>197</v>
      </c>
      <c r="S30" t="b">
        <v>1</v>
      </c>
      <c r="U30" s="2">
        <f>HYPERLINK("https://sbirkapp.gov.cz/detail/SPPD545GNZIWKCDW", "https://sbirkapp.gov.cz/detail/SPPD545GNZIWKCDW")</f>
        <v>0</v>
      </c>
      <c r="V30" t="s">
        <v>198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199</v>
      </c>
      <c r="F31" t="s">
        <v>37</v>
      </c>
      <c r="G31" t="s">
        <v>200</v>
      </c>
      <c r="H31" s="1">
        <v>45231</v>
      </c>
      <c r="I31" s="1">
        <v>45237.51709862042</v>
      </c>
      <c r="J31" t="s">
        <v>190</v>
      </c>
      <c r="K31" t="s">
        <v>31</v>
      </c>
      <c r="M31" t="s">
        <v>154</v>
      </c>
      <c r="N31" t="s">
        <v>155</v>
      </c>
      <c r="Q31" t="s">
        <v>201</v>
      </c>
      <c r="S31" t="b">
        <v>1</v>
      </c>
      <c r="U31" s="2">
        <f>HYPERLINK("https://sbirkapp.gov.cz/detail/SPPITTWOTVGVJO3Q", "https://sbirkapp.gov.cz/detail/SPPITTWOTVGVJO3Q")</f>
        <v>0</v>
      </c>
      <c r="V31" t="s">
        <v>202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203</v>
      </c>
      <c r="F32" t="s">
        <v>37</v>
      </c>
      <c r="G32" t="s">
        <v>204</v>
      </c>
      <c r="H32" s="1">
        <v>45231</v>
      </c>
      <c r="I32" s="1">
        <v>45237.51706756801</v>
      </c>
      <c r="J32" t="s">
        <v>190</v>
      </c>
      <c r="K32" t="s">
        <v>31</v>
      </c>
      <c r="M32" t="s">
        <v>74</v>
      </c>
      <c r="N32" t="s">
        <v>75</v>
      </c>
      <c r="P32" t="s">
        <v>205</v>
      </c>
      <c r="Q32" t="s">
        <v>206</v>
      </c>
      <c r="S32" t="b">
        <v>1</v>
      </c>
      <c r="U32" s="2">
        <f>HYPERLINK("https://sbirkapp.gov.cz/detail/SPPVBKKORD5TJDYQ", "https://sbirkapp.gov.cz/detail/SPPVBKKORD5TJDYQ")</f>
        <v>0</v>
      </c>
      <c r="V32" t="s">
        <v>207</v>
      </c>
      <c r="W32">
        <v>3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28</v>
      </c>
      <c r="G33" t="s">
        <v>209</v>
      </c>
      <c r="H33" s="1">
        <v>45091</v>
      </c>
      <c r="I33" s="1">
        <v>45093.4800002535</v>
      </c>
      <c r="J33" t="s">
        <v>210</v>
      </c>
      <c r="K33" t="s">
        <v>31</v>
      </c>
      <c r="M33" t="s">
        <v>32</v>
      </c>
      <c r="N33" t="s">
        <v>33</v>
      </c>
      <c r="O33" t="s">
        <v>34</v>
      </c>
      <c r="Q33" t="s">
        <v>211</v>
      </c>
      <c r="S33" t="b">
        <v>1</v>
      </c>
      <c r="U33" s="2">
        <f>HYPERLINK("https://sbirkapp.gov.cz/detail/SPPWC6JDOJDE2JBW", "https://sbirkapp.gov.cz/detail/SPPWC6JDOJDE2JBW")</f>
        <v>0</v>
      </c>
      <c r="V33" t="s">
        <v>212</v>
      </c>
      <c r="W33">
        <v>3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213</v>
      </c>
      <c r="F34" t="s">
        <v>37</v>
      </c>
      <c r="G34" t="s">
        <v>214</v>
      </c>
      <c r="H34" s="1">
        <v>45042</v>
      </c>
      <c r="I34" s="1">
        <v>45044.43580301559</v>
      </c>
      <c r="J34" t="s">
        <v>215</v>
      </c>
      <c r="K34" t="s">
        <v>31</v>
      </c>
      <c r="M34" t="s">
        <v>191</v>
      </c>
      <c r="N34" t="s">
        <v>192</v>
      </c>
      <c r="O34" t="s">
        <v>193</v>
      </c>
      <c r="R34" t="s">
        <v>216</v>
      </c>
      <c r="S34" t="b">
        <v>1</v>
      </c>
      <c r="U34" s="2">
        <f>HYPERLINK("https://sbirkapp.gov.cz/detail/SPPNNAVOE2VSIUHQ", "https://sbirkapp.gov.cz/detail/SPPNNAVOE2VSIUHQ")</f>
        <v>0</v>
      </c>
      <c r="V34" t="s">
        <v>217</v>
      </c>
      <c r="W34">
        <v>2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218</v>
      </c>
      <c r="F35" t="s">
        <v>37</v>
      </c>
      <c r="G35" t="s">
        <v>219</v>
      </c>
      <c r="H35" s="1">
        <v>45042</v>
      </c>
      <c r="I35" s="1">
        <v>45044.43579333968</v>
      </c>
      <c r="J35" t="s">
        <v>215</v>
      </c>
      <c r="K35" t="s">
        <v>31</v>
      </c>
      <c r="M35" t="s">
        <v>40</v>
      </c>
      <c r="N35" t="s">
        <v>41</v>
      </c>
      <c r="O35" t="s">
        <v>220</v>
      </c>
      <c r="Q35" t="s">
        <v>97</v>
      </c>
      <c r="R35" t="s">
        <v>97</v>
      </c>
      <c r="S35" t="b">
        <v>0</v>
      </c>
      <c r="T35" s="1">
        <v>45380</v>
      </c>
      <c r="U35" s="2">
        <f>HYPERLINK("https://sbirkapp.gov.cz/detail/SPPTGWVX7KHO4BU6", "https://sbirkapp.gov.cz/detail/SPPTGWVX7KHO4BU6")</f>
        <v>0</v>
      </c>
      <c r="V35" t="s">
        <v>221</v>
      </c>
      <c r="W35">
        <v>2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222</v>
      </c>
      <c r="F36" t="s">
        <v>37</v>
      </c>
      <c r="G36" t="s">
        <v>45</v>
      </c>
      <c r="H36" s="1">
        <v>45000</v>
      </c>
      <c r="I36" s="1">
        <v>45005.64144172395</v>
      </c>
      <c r="J36" t="s">
        <v>223</v>
      </c>
      <c r="K36" t="s">
        <v>31</v>
      </c>
      <c r="M36" t="s">
        <v>40</v>
      </c>
      <c r="N36" t="s">
        <v>41</v>
      </c>
      <c r="P36" t="s">
        <v>224</v>
      </c>
      <c r="Q36" t="s">
        <v>225</v>
      </c>
      <c r="R36" t="s">
        <v>97</v>
      </c>
      <c r="S36" t="b">
        <v>0</v>
      </c>
      <c r="T36" s="1">
        <v>45380</v>
      </c>
      <c r="U36" s="2">
        <f>HYPERLINK("https://sbirkapp.gov.cz/detail/SPPSGDS4I7VAWIKW", "https://sbirkapp.gov.cz/detail/SPPSGDS4I7VAWIKW")</f>
        <v>0</v>
      </c>
      <c r="V36" t="s">
        <v>226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227</v>
      </c>
      <c r="F37" t="s">
        <v>37</v>
      </c>
      <c r="G37" t="s">
        <v>228</v>
      </c>
      <c r="H37" s="1">
        <v>44958</v>
      </c>
      <c r="I37" s="1">
        <v>44959.43758740273</v>
      </c>
      <c r="J37" t="s">
        <v>229</v>
      </c>
      <c r="K37" t="s">
        <v>31</v>
      </c>
      <c r="M37" t="s">
        <v>230</v>
      </c>
      <c r="N37" t="s">
        <v>231</v>
      </c>
      <c r="S37" t="b">
        <v>1</v>
      </c>
      <c r="U37" s="2">
        <f>HYPERLINK("https://sbirkapp.gov.cz/detail/SPPBP4NCRU5SRSEK", "https://sbirkapp.gov.cz/detail/SPPBP4NCRU5SRSEK")</f>
        <v>0</v>
      </c>
      <c r="V37" t="s">
        <v>232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233</v>
      </c>
      <c r="F38" t="s">
        <v>37</v>
      </c>
      <c r="G38" t="s">
        <v>234</v>
      </c>
      <c r="H38" s="1">
        <v>44909</v>
      </c>
      <c r="I38" s="1">
        <v>44911.45119491388</v>
      </c>
      <c r="J38" t="s">
        <v>235</v>
      </c>
      <c r="K38" t="s">
        <v>31</v>
      </c>
      <c r="M38" t="s">
        <v>74</v>
      </c>
      <c r="N38" t="s">
        <v>75</v>
      </c>
      <c r="O38" t="s">
        <v>205</v>
      </c>
      <c r="R38" t="s">
        <v>76</v>
      </c>
      <c r="S38" t="b">
        <v>1</v>
      </c>
      <c r="U38" s="2">
        <f>HYPERLINK("https://sbirkapp.gov.cz/detail/SPP4LHEKDJDLUPUS", "https://sbirkapp.gov.cz/detail/SPP4LHEKDJDLUPUS")</f>
        <v>0</v>
      </c>
      <c r="V38" t="s">
        <v>236</v>
      </c>
      <c r="W38">
        <v>1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237</v>
      </c>
      <c r="F39" t="s">
        <v>37</v>
      </c>
      <c r="G39" t="s">
        <v>238</v>
      </c>
      <c r="H39" s="1">
        <v>44545</v>
      </c>
      <c r="I39" s="1">
        <v>44911.43962985367</v>
      </c>
      <c r="J39" t="s">
        <v>239</v>
      </c>
      <c r="K39" t="s">
        <v>108</v>
      </c>
      <c r="L39" s="1">
        <v>44546</v>
      </c>
      <c r="M39" t="s">
        <v>74</v>
      </c>
      <c r="N39" t="s">
        <v>75</v>
      </c>
      <c r="Q39" t="s">
        <v>240</v>
      </c>
      <c r="R39" t="s">
        <v>241</v>
      </c>
      <c r="S39" t="b">
        <v>0</v>
      </c>
      <c r="T39" s="1">
        <v>45292</v>
      </c>
      <c r="U39" s="2">
        <f>HYPERLINK("https://sbirkapp.gov.cz/detail/SPP2AHNA6J4ZEQZW", "https://sbirkapp.gov.cz/detail/SPP2AHNA6J4ZEQZW")</f>
        <v>0</v>
      </c>
      <c r="V39" t="s">
        <v>242</v>
      </c>
      <c r="W39">
        <v>1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243</v>
      </c>
      <c r="F40" t="s">
        <v>28</v>
      </c>
      <c r="G40" t="s">
        <v>244</v>
      </c>
      <c r="H40" s="1">
        <v>44741</v>
      </c>
      <c r="I40" s="1">
        <v>44746.68413797462</v>
      </c>
      <c r="J40" t="s">
        <v>245</v>
      </c>
      <c r="K40" t="s">
        <v>31</v>
      </c>
      <c r="M40" t="s">
        <v>32</v>
      </c>
      <c r="N40" t="s">
        <v>33</v>
      </c>
      <c r="O40" t="s">
        <v>34</v>
      </c>
      <c r="Q40" t="s">
        <v>246</v>
      </c>
      <c r="S40" t="b">
        <v>1</v>
      </c>
      <c r="U40" s="2">
        <f>HYPERLINK("https://sbirkapp.gov.cz/detail/SPPKBJACG5ZHZWTA", "https://sbirkapp.gov.cz/detail/SPPKBJACG5ZHZWTA")</f>
        <v>0</v>
      </c>
      <c r="V40" t="s">
        <v>247</v>
      </c>
      <c r="W40">
        <v>2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248</v>
      </c>
      <c r="F41" t="s">
        <v>37</v>
      </c>
      <c r="G41" t="s">
        <v>249</v>
      </c>
      <c r="H41" s="1">
        <v>44636</v>
      </c>
      <c r="I41" s="1">
        <v>44643.59831552167</v>
      </c>
      <c r="J41" t="s">
        <v>250</v>
      </c>
      <c r="K41" t="s">
        <v>31</v>
      </c>
      <c r="M41" t="s">
        <v>191</v>
      </c>
      <c r="N41" t="s">
        <v>192</v>
      </c>
      <c r="O41" t="s">
        <v>193</v>
      </c>
      <c r="R41" t="s">
        <v>216</v>
      </c>
      <c r="S41" t="b">
        <v>1</v>
      </c>
      <c r="U41" s="2">
        <f>HYPERLINK("https://sbirkapp.gov.cz/detail/SPPENRMXCZGEYY3E", "https://sbirkapp.gov.cz/detail/SPPENRMXCZGEYY3E")</f>
        <v>0</v>
      </c>
      <c r="V41" t="s">
        <v>251</v>
      </c>
      <c r="W41">
        <v>2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252</v>
      </c>
      <c r="F42" t="s">
        <v>37</v>
      </c>
      <c r="G42" t="s">
        <v>253</v>
      </c>
      <c r="H42" s="1">
        <v>44286</v>
      </c>
      <c r="I42" s="1">
        <v>44643.51553732869</v>
      </c>
      <c r="J42" t="s">
        <v>254</v>
      </c>
      <c r="K42" t="s">
        <v>108</v>
      </c>
      <c r="L42" s="1">
        <v>44294</v>
      </c>
      <c r="M42" t="s">
        <v>191</v>
      </c>
      <c r="N42" t="s">
        <v>192</v>
      </c>
      <c r="O42" t="s">
        <v>193</v>
      </c>
      <c r="Q42" t="s">
        <v>255</v>
      </c>
      <c r="R42" t="s">
        <v>216</v>
      </c>
      <c r="S42" t="b">
        <v>1</v>
      </c>
      <c r="U42" s="2">
        <f>HYPERLINK("https://sbirkapp.gov.cz/detail/SPPNVEUN2PMKFAU6", "https://sbirkapp.gov.cz/detail/SPPNVEUN2PMKFAU6")</f>
        <v>0</v>
      </c>
      <c r="V42" t="s">
        <v>256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257</v>
      </c>
      <c r="F43" t="s">
        <v>37</v>
      </c>
      <c r="G43" t="s">
        <v>258</v>
      </c>
      <c r="H43" s="1">
        <v>44146</v>
      </c>
      <c r="I43" s="1">
        <v>44643.32878132047</v>
      </c>
      <c r="J43" t="s">
        <v>259</v>
      </c>
      <c r="K43" t="s">
        <v>108</v>
      </c>
      <c r="L43" s="1">
        <v>44148</v>
      </c>
      <c r="M43" t="s">
        <v>191</v>
      </c>
      <c r="N43" t="s">
        <v>192</v>
      </c>
      <c r="Q43" t="s">
        <v>260</v>
      </c>
      <c r="R43" t="s">
        <v>261</v>
      </c>
      <c r="S43" t="b">
        <v>0</v>
      </c>
      <c r="T43" s="1">
        <v>45292</v>
      </c>
      <c r="U43" s="2">
        <f>HYPERLINK("https://sbirkapp.gov.cz/detail/SPP2MD6JW7L4LCDK", "https://sbirkapp.gov.cz/detail/SPP2MD6JW7L4LCDK")</f>
        <v>0</v>
      </c>
      <c r="V43" t="s">
        <v>262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263</v>
      </c>
      <c r="F44" t="s">
        <v>37</v>
      </c>
      <c r="G44" t="s">
        <v>264</v>
      </c>
      <c r="H44" s="1">
        <v>44636</v>
      </c>
      <c r="I44" s="1">
        <v>44642.5822419361</v>
      </c>
      <c r="J44" t="s">
        <v>265</v>
      </c>
      <c r="K44" t="s">
        <v>31</v>
      </c>
      <c r="M44" t="s">
        <v>147</v>
      </c>
      <c r="N44" t="s">
        <v>148</v>
      </c>
      <c r="Q44" t="s">
        <v>56</v>
      </c>
      <c r="R44" t="s">
        <v>266</v>
      </c>
      <c r="S44" t="b">
        <v>0</v>
      </c>
      <c r="T44" s="1">
        <v>45992</v>
      </c>
      <c r="U44" s="2">
        <f>HYPERLINK("https://sbirkapp.gov.cz/detail/SPPAZ42YCS4VD6HE", "https://sbirkapp.gov.cz/detail/SPPAZ42YCS4VD6HE")</f>
        <v>0</v>
      </c>
      <c r="V44" t="s">
        <v>267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268</v>
      </c>
      <c r="F45" t="s">
        <v>37</v>
      </c>
      <c r="G45" t="s">
        <v>178</v>
      </c>
      <c r="H45" s="1">
        <v>44636</v>
      </c>
      <c r="I45" s="1">
        <v>44642.5008720766</v>
      </c>
      <c r="J45" t="s">
        <v>265</v>
      </c>
      <c r="K45" t="s">
        <v>31</v>
      </c>
      <c r="M45" t="s">
        <v>40</v>
      </c>
      <c r="N45" t="s">
        <v>41</v>
      </c>
      <c r="R45" t="s">
        <v>220</v>
      </c>
      <c r="S45" t="b">
        <v>0</v>
      </c>
      <c r="T45" s="1">
        <v>45020</v>
      </c>
      <c r="U45" s="2">
        <f>HYPERLINK("https://sbirkapp.gov.cz/detail/SPPCU2RPZSE5BIVA", "https://sbirkapp.gov.cz/detail/SPPCU2RPZSE5BIVA")</f>
        <v>0</v>
      </c>
      <c r="V45" t="s">
        <v>269</v>
      </c>
      <c r="W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2026-08-17T01:23:17Z</dcterms:created>
  <dcterms:modified xsi:type="dcterms:W3CDTF">2026-08-17T01:23:17Z</dcterms:modified>
</cp:coreProperties>
</file>