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<sst xmlns="http://schemas.openxmlformats.org/spreadsheetml/2006/main" count="307" uniqueCount="149">
  <si>
    <t>Publikující</t>
  </si>
  <si>
    <t>Publikující ID OVM (IČO)</t>
  </si>
  <si>
    <t>Datová schránka publikujícího</t>
  </si>
  <si>
    <t>Kraj publikujícího</t>
  </si>
  <si>
    <t>Číslo právního předpisu</t>
  </si>
  <si>
    <t>Druh právního předpisu</t>
  </si>
  <si>
    <t>Název právního předpisu</t>
  </si>
  <si>
    <t>Datum vydání</t>
  </si>
  <si>
    <t>Datum zveřejnění ve Sbírce</t>
  </si>
  <si>
    <t>Datum nabytí účinnosti</t>
  </si>
  <si>
    <t>Způsob zveřejnění</t>
  </si>
  <si>
    <t>Datum vyvěšení na úřední desce</t>
  </si>
  <si>
    <t>Oblast právní úpravy</t>
  </si>
  <si>
    <t>Zákonné zmocnění</t>
  </si>
  <si>
    <t>Novelizuje</t>
  </si>
  <si>
    <t>Zrušuje</t>
  </si>
  <si>
    <t>Je novelizován</t>
  </si>
  <si>
    <t>Je rušen</t>
  </si>
  <si>
    <t>Platný právní předpis</t>
  </si>
  <si>
    <t>Zrušeno k</t>
  </si>
  <si>
    <t>URL záznamu</t>
  </si>
  <si>
    <t>ID zprávy prvotního vkladu</t>
  </si>
  <si>
    <t>Verze</t>
  </si>
  <si>
    <t>Obec Slatina</t>
  </si>
  <si>
    <t>00234885</t>
  </si>
  <si>
    <t>wq5bggb</t>
  </si>
  <si>
    <t>Středočeský kraj</t>
  </si>
  <si>
    <t>5/2025</t>
  </si>
  <si>
    <t>Obecně závazná vyhláška</t>
  </si>
  <si>
    <t>Obecně závazná vyhláška obce Slatina č. 5/2025, kterou se mění  Obecně závazná vyhláška obce Slatina č. 3/2025, o místním poplatku za odkládání komunálního odpadu z nemovité věci</t>
  </si>
  <si>
    <t>2026-01-01</t>
  </si>
  <si>
    <t>Běžný</t>
  </si>
  <si>
    <t>místní poplatek za odkládání komunálního odpadu z nemovité věci</t>
  </si>
  <si>
    <t>zákon č. 565/1990 Sb., o místních poplatcích - § 14 - za odkládání komunálního odpadu z nemovité věci</t>
  </si>
  <si>
    <t>3/2025: Obecně závazná vyhláška obce Slatina č. 3/2025, o místním poplatku za odkládání komunálního odpadu z nemovité věci</t>
  </si>
  <si>
    <t>1618540886</t>
  </si>
  <si>
    <t>4/2025</t>
  </si>
  <si>
    <t>Obecně závazná vyhláška obce Slatina č. 4/2025, o stanovení obecního systému odadového hospodářství</t>
  </si>
  <si>
    <t>2025-06-28</t>
  </si>
  <si>
    <t>systém odpadového hospodářství</t>
  </si>
  <si>
    <t>zákon č. 541/2020 Sb., o odpadech - § 59 odst. 4</t>
  </si>
  <si>
    <t>1/2021: O stanovení obecního systému odpadového hospodářství</t>
  </si>
  <si>
    <t>1538576638</t>
  </si>
  <si>
    <t>3/2025</t>
  </si>
  <si>
    <t>Obecně závazná vyhláška obce Slatina č. 3/2025, o místním poplatku za odkládání komunálního odpadu z nemovité věci</t>
  </si>
  <si>
    <t>2/2021: O místním poplatku za odkládání komunálního odpadu z nemovitých věcí; 1/2024: změna OZV 2/2021 o místním poplatku za odkládání komunálního odpadu z nemovitých věcí</t>
  </si>
  <si>
    <t>5/2025: Obecně závazná vyhláška obce Slatina č. 5/2025, kterou se mění  Obecně závazná vyhláška obce Slatina č. 3/2025, o místním poplatku za odkládání komunálního odpadu z nemovité věci; 5/2025: Obecně závazná vyhláška obce Slatina č. 5/2025, kterou se mění  Obecně závazná vyhláška obce Slatina č. 3/2025, o místním poplatku za odkládání komunálního odpadu z nemovité věci; 5/2025: Obecně závazná vyhláška obce Slatina č. 5/2025, kterou se mění  Obecně závazná vyhláška obce Slatina č. 3/2025, o místním poplatku za odkládání komunálního odpadu z nemovité věci</t>
  </si>
  <si>
    <t>1538574894</t>
  </si>
  <si>
    <t>2/2025</t>
  </si>
  <si>
    <t>Obecně závazná vyhláška obce Slatina č. 2/2025, o místním poplatku za užívání veřejného prostranství</t>
  </si>
  <si>
    <t>místní poplatek za užívání veřejného prostranství</t>
  </si>
  <si>
    <t>zákon č. 565/1990 Sb., o místních poplatcích - § 14 - za užívání veřejného prostranství</t>
  </si>
  <si>
    <t>2/2020: O místním poplatku za užívání veřejného prostranství</t>
  </si>
  <si>
    <t>1538573452</t>
  </si>
  <si>
    <t>1/2025</t>
  </si>
  <si>
    <t>Obecně závazná vyhláška obce Slatina č. 1/2025, o místním poplatku ze psů</t>
  </si>
  <si>
    <t>místní poplatek ze psů</t>
  </si>
  <si>
    <t>zákon č. 565/1990 Sb., o místních poplatcích - § 14 - ze psů</t>
  </si>
  <si>
    <t>1/2020: O místním poplatku ze psů; 3/2024: OZV obce Slatina č. 2/2024, kterou se mění OZV obce Slatina č. 1/2020, o místním poplatku ze psů</t>
  </si>
  <si>
    <t>1538570785</t>
  </si>
  <si>
    <t>4/2024</t>
  </si>
  <si>
    <t>kterou se zrušuje obecně závazná vyhláška č. 1/2017, kterou se stanoví část společného školského obvodu základní školy</t>
  </si>
  <si>
    <t>2024-12-26</t>
  </si>
  <si>
    <t>zrušovací</t>
  </si>
  <si>
    <t>ústavní zákon č. 1/1993 Sb., Ústava České republiky - čl. 104 odst. 3 - zrušovací OZV</t>
  </si>
  <si>
    <t>1/2017: Stanovení části společného školského obvodu základní školy</t>
  </si>
  <si>
    <t>1451122823</t>
  </si>
  <si>
    <t>3/2024</t>
  </si>
  <si>
    <t>OZV obce Slatina č. 2/2024, kterou se mění OZV obce Slatina č. 1/2020, o místním poplatku ze psů</t>
  </si>
  <si>
    <t>2025-01-01</t>
  </si>
  <si>
    <t>1/2020: O místním poplatku ze psů</t>
  </si>
  <si>
    <t>1/2025: Obecně závazná vyhláška obce Slatina č. 1/2025, o místním poplatku ze psů; 1/2025: Obecně závazná vyhláška obce Slatina č. 1/2025, o místním poplatku ze psů</t>
  </si>
  <si>
    <t>1451121133</t>
  </si>
  <si>
    <t>2/2024</t>
  </si>
  <si>
    <t>kterou se zrušuje obecně závazná vyhláška č. 2/2017, kterou se stanoví část společného školského obvodu mateřské školy</t>
  </si>
  <si>
    <t>2/2017: Stanovení části společného školského obvodu mateřské školy</t>
  </si>
  <si>
    <t>1451119571</t>
  </si>
  <si>
    <t>1/2016</t>
  </si>
  <si>
    <t>Nařízení</t>
  </si>
  <si>
    <t>Tržní řád Obce Slatina</t>
  </si>
  <si>
    <t>2016-10-01</t>
  </si>
  <si>
    <t>Dle přechodného ustanovení</t>
  </si>
  <si>
    <t>regulace podomního a pochůzkového prodeje a nabízení služeb; regulace prodeje zboží a nabízení služeb - tržní řád</t>
  </si>
  <si>
    <t xml:space="preserve">zákon č. 455/1991 Sb., živnostenský zákon - § 18 odst. 4 ; zákon č. 455/1991 Sb., živnostenský zákon - § 18 odst. 1 </t>
  </si>
  <si>
    <t>1391543175</t>
  </si>
  <si>
    <t>1/2024</t>
  </si>
  <si>
    <t>změna OZV 2/2021 o místním poplatku za odkládání komunálního odpadu z nemovitých věcí</t>
  </si>
  <si>
    <t>2024-08-13</t>
  </si>
  <si>
    <t>2/2021: O místním poplatku za odkládání komunálního odpadu z nemovitých věcí</t>
  </si>
  <si>
    <t>3/2025: Obecně závazná vyhláška obce Slatina č. 3/2025, o místním poplatku za odkládání komunálního odpadu z nemovité věci; 3/2025: Obecně závazná vyhláška obce Slatina č. 3/2025, o místním poplatku za odkládání komunálního odpadu z nemovité věci</t>
  </si>
  <si>
    <t>1391538441</t>
  </si>
  <si>
    <t>2/2021</t>
  </si>
  <si>
    <t>O místním poplatku za odkládání komunálního odpadu z nemovitých věcí</t>
  </si>
  <si>
    <t>2022-01-01</t>
  </si>
  <si>
    <t>1/2024: změna OZV 2/2021 o místním poplatku za odkládání komunálního odpadu z nemovitých věcí</t>
  </si>
  <si>
    <t>3/2025: Obecně závazná vyhláška obce Slatina č. 3/2025, o místním poplatku za odkládání komunálního odpadu z nemovité věci; 3/2025: Obecně závazná vyhláška obce Slatina č. 3/2025, o místním poplatku za odkládání komunálního odpadu z nemovité věci; 3/2025: Obecně závazná vyhláška obce Slatina č. 3/2025, o místním poplatku za odkládání komunálního odpadu z nemovité věci</t>
  </si>
  <si>
    <t>1391533284</t>
  </si>
  <si>
    <t>1/2021</t>
  </si>
  <si>
    <t>O stanovení obecního systému odpadového hospodářství</t>
  </si>
  <si>
    <t>4/2025: Obecně závazná vyhláška obce Slatina č. 4/2025, o stanovení obecního systému odadového hospodářství; 4/2025: Obecně závazná vyhláška obce Slatina č. 4/2025, o stanovení obecního systému odadového hospodářství</t>
  </si>
  <si>
    <t>1391531513</t>
  </si>
  <si>
    <t>2/2020</t>
  </si>
  <si>
    <t>O místním poplatku za užívání veřejného prostranství</t>
  </si>
  <si>
    <t>2020-02-06</t>
  </si>
  <si>
    <t>2/2025: Obecně závazná vyhláška obce Slatina č. 2/2025, o místním poplatku za užívání veřejného prostranství; 2/2025: Obecně závazná vyhláška obce Slatina č. 2/2025, o místním poplatku za užívání veřejného prostranství</t>
  </si>
  <si>
    <t>1391528808</t>
  </si>
  <si>
    <t>1/2020</t>
  </si>
  <si>
    <t>O místním poplatku ze psů</t>
  </si>
  <si>
    <t>3/2024: OZV obce Slatina č. 2/2024, kterou se mění OZV obce Slatina č. 1/2020, o místním poplatku ze psů</t>
  </si>
  <si>
    <t>1391525389</t>
  </si>
  <si>
    <t>1/2018</t>
  </si>
  <si>
    <t>Mění OZV č. 1/2016 o nočním klidu</t>
  </si>
  <si>
    <t>2018-07-19</t>
  </si>
  <si>
    <t>noční klid</t>
  </si>
  <si>
    <t>zákon č. 251/2016 Sb., o některých přestupcích - § 5 odst. 7</t>
  </si>
  <si>
    <t>1/2016: O nočním klidu</t>
  </si>
  <si>
    <t>1391523916</t>
  </si>
  <si>
    <t>2/2017</t>
  </si>
  <si>
    <t>Stanovení části společného školského obvodu mateřské školy</t>
  </si>
  <si>
    <t>2017-09-28</t>
  </si>
  <si>
    <t>školské obvody - mateřské školy</t>
  </si>
  <si>
    <t>zákon č. 561/2004 Sb., školský zákon - § 179 odst. 3 a § 178 odst. 2 písm. c)</t>
  </si>
  <si>
    <t>2/2024: kterou se zrušuje obecně závazná vyhláška č. 2/2017, kterou se stanoví část společného školského obvodu mateřské školy; 2/2024: kterou se zrušuje obecně závazná vyhláška č. 2/2017, kterou se stanoví část společného školského obvodu mateřské školy</t>
  </si>
  <si>
    <t>1391520647</t>
  </si>
  <si>
    <t>1/2017</t>
  </si>
  <si>
    <t>Stanovení části společného školského obvodu základní školy</t>
  </si>
  <si>
    <t>školské obvody - základní školy</t>
  </si>
  <si>
    <t>zákon č. 561/2004 Sb., školský zákon - § 178 odst. 2 písm. c)</t>
  </si>
  <si>
    <t>4/2024: kterou se zrušuje obecně závazná vyhláška č. 1/2017, kterou se stanoví část společného školského obvodu základní školy; 4/2024: kterou se zrušuje obecně závazná vyhláška č. 1/2017, kterou se stanoví část společného školského obvodu základní školy</t>
  </si>
  <si>
    <t>1391516423</t>
  </si>
  <si>
    <t>O nočním klidu</t>
  </si>
  <si>
    <t>2016-12-29</t>
  </si>
  <si>
    <t>1/2018: Mění OZV č. 1/2016 o nočním klidu</t>
  </si>
  <si>
    <t>1391514601</t>
  </si>
  <si>
    <t>1/2015</t>
  </si>
  <si>
    <t>Stanovení pravidel pro pohyb psů na veřejném prostranství v obci Slatina</t>
  </si>
  <si>
    <t>2015-03-27</t>
  </si>
  <si>
    <t>pohyb psů; veřejný pořádek - jiné</t>
  </si>
  <si>
    <t>zákon č. 246/1992 Sb., na ochranu zvířat proti týrání - § 24 odst. 2; zákon č. 128/2000 Sb., o obcích - § 10 písm. c) - jiné</t>
  </si>
  <si>
    <t>1391508737</t>
  </si>
  <si>
    <t>1/2014</t>
  </si>
  <si>
    <t>Stanovení podmínek pro pořádání a průběh akcí typu technopárty a o zabezpečení místních záležitostí veřejného pořádku v souvislosti s jejich konáním</t>
  </si>
  <si>
    <t>2014-09-26</t>
  </si>
  <si>
    <t>veřejný pořádek - regulace akcí typu technoparty</t>
  </si>
  <si>
    <t>zákon č. 128/2000 Sb., o obcích - § 10 písm. b) - regulace akcí typu technoparty</t>
  </si>
  <si>
    <t>1391506428</t>
  </si>
  <si>
    <t>VÝMAZ</t>
  </si>
  <si>
    <t>-</t>
  </si>
  <si>
    <t>1391504158</t>
  </si>
</sst>
</file>

<file path=xl/styles.xml><?xml version="1.0" encoding="utf-8"?>
<styleSheet xmlns="http://schemas.openxmlformats.org/spreadsheetml/2006/main">
  <numFmts count="1">
    <numFmt numFmtId="164" formatCode="yyyy-mm-dd"/>
  </numFmts>
  <fonts count="2">
    <font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>
      <alignment vertical="top"/>
      <protection locked="0"/>
    </xf>
  </cellStyleXfs>
  <cellXfs count="3">
    <xf numFmtId="0" fontId="0" fillId="0" borderId="0" xfId="0"/>
    <xf numFmtId="164" fontId="0" fillId="0" borderId="0" xfId="0" applyNumberFormat="1"/>
    <xf numFmtId="0" fontId="1" fillId="0" borderId="0" xfId="1" applyAlignment="1" applyProtection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W22"/>
  <sheetViews>
    <sheetView tabSelected="1" workbookViewId="0">
      <pane ySplit="1" topLeftCell="A2" activePane="bottomLeft" state="frozen"/>
      <selection pane="bottomLeft"/>
    </sheetView>
  </sheetViews>
  <sheetFormatPr defaultRowHeight="15"/>
  <cols>
    <col min="1" max="1" width="14.7109375" customWidth="1"/>
    <col min="2" max="2" width="10.7109375" customWidth="1"/>
    <col min="3" max="3" width="9.7109375" customWidth="1"/>
    <col min="4" max="4" width="18.7109375" customWidth="1"/>
    <col min="5" max="5" width="8.7109375" customWidth="1"/>
    <col min="6" max="6" width="25.7109375" customWidth="1"/>
    <col min="7" max="7" width="70.7109375" customWidth="1"/>
    <col min="8" max="8" width="12.7109375" customWidth="1"/>
    <col min="9" max="9" width="12.7109375" customWidth="1"/>
    <col min="10" max="10" width="12.7109375" customWidth="1"/>
    <col min="11" max="11" width="28.7109375" customWidth="1"/>
    <col min="12" max="12" width="12.7109375" customWidth="1"/>
    <col min="13" max="13" width="70.7109375" customWidth="1"/>
    <col min="14" max="14" width="70.7109375" customWidth="1"/>
    <col min="15" max="15" width="70.7109375" customWidth="1"/>
    <col min="16" max="16" width="70.7109375" customWidth="1"/>
    <col min="17" max="17" width="70.7109375" customWidth="1"/>
    <col min="18" max="18" width="70.7109375" customWidth="1"/>
    <col min="19" max="19" width="7.7109375" customWidth="1"/>
    <col min="20" max="20" width="12.7109375" customWidth="1"/>
    <col min="21" max="21" width="49.7109375" customWidth="1"/>
    <col min="22" max="22" width="12.7109375" customWidth="1"/>
    <col min="23" max="23" width="3.7109375" customWidth="1"/>
  </cols>
  <sheetData>
    <row r="1" spans="1:2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</row>
    <row r="2" spans="1:23">
      <c r="A2" t="s">
        <v>23</v>
      </c>
      <c r="B2" t="s">
        <v>24</v>
      </c>
      <c r="C2" t="s">
        <v>25</v>
      </c>
      <c r="D2" t="s">
        <v>26</v>
      </c>
      <c r="E2" t="s">
        <v>27</v>
      </c>
      <c r="F2" t="s">
        <v>28</v>
      </c>
      <c r="G2" t="s">
        <v>29</v>
      </c>
      <c r="H2" s="1">
        <v>46000</v>
      </c>
      <c r="I2" s="1">
        <v>46001.35159194347</v>
      </c>
      <c r="J2" t="s">
        <v>30</v>
      </c>
      <c r="K2" t="s">
        <v>31</v>
      </c>
      <c r="M2" t="s">
        <v>32</v>
      </c>
      <c r="N2" t="s">
        <v>33</v>
      </c>
      <c r="O2" t="s">
        <v>34</v>
      </c>
      <c r="S2" t="b">
        <v>1</v>
      </c>
      <c r="U2" s="2">
        <f>HYPERLINK("https://sbirkapp.gov.cz/detail/SPP7CXGQVW2OCN5S", "https://sbirkapp.gov.cz/detail/SPP7CXGQVW2OCN5S")</f>
        <v>0</v>
      </c>
      <c r="V2" t="s">
        <v>35</v>
      </c>
      <c r="W2">
        <v>3</v>
      </c>
    </row>
    <row r="3" spans="1:23">
      <c r="A3" t="s">
        <v>23</v>
      </c>
      <c r="B3" t="s">
        <v>24</v>
      </c>
      <c r="C3" t="s">
        <v>25</v>
      </c>
      <c r="D3" t="s">
        <v>26</v>
      </c>
      <c r="E3" t="s">
        <v>36</v>
      </c>
      <c r="F3" t="s">
        <v>28</v>
      </c>
      <c r="G3" t="s">
        <v>37</v>
      </c>
      <c r="H3" s="1">
        <v>45818</v>
      </c>
      <c r="I3" s="1">
        <v>45821.4530413397</v>
      </c>
      <c r="J3" t="s">
        <v>38</v>
      </c>
      <c r="K3" t="s">
        <v>31</v>
      </c>
      <c r="M3" t="s">
        <v>39</v>
      </c>
      <c r="N3" t="s">
        <v>40</v>
      </c>
      <c r="P3" t="s">
        <v>41</v>
      </c>
      <c r="S3" t="b">
        <v>1</v>
      </c>
      <c r="U3" s="2">
        <f>HYPERLINK("https://sbirkapp.gov.cz/detail/SPP7RGY5SRUM7BWO", "https://sbirkapp.gov.cz/detail/SPP7RGY5SRUM7BWO")</f>
        <v>0</v>
      </c>
      <c r="V3" t="s">
        <v>42</v>
      </c>
      <c r="W3">
        <v>2</v>
      </c>
    </row>
    <row r="4" spans="1:23">
      <c r="A4" t="s">
        <v>23</v>
      </c>
      <c r="B4" t="s">
        <v>24</v>
      </c>
      <c r="C4" t="s">
        <v>25</v>
      </c>
      <c r="D4" t="s">
        <v>26</v>
      </c>
      <c r="E4" t="s">
        <v>43</v>
      </c>
      <c r="F4" t="s">
        <v>28</v>
      </c>
      <c r="G4" t="s">
        <v>44</v>
      </c>
      <c r="H4" s="1">
        <v>45818</v>
      </c>
      <c r="I4" s="1">
        <v>45821.4512819367</v>
      </c>
      <c r="J4" t="s">
        <v>38</v>
      </c>
      <c r="K4" t="s">
        <v>31</v>
      </c>
      <c r="M4" t="s">
        <v>32</v>
      </c>
      <c r="N4" t="s">
        <v>33</v>
      </c>
      <c r="P4" t="s">
        <v>45</v>
      </c>
      <c r="Q4" t="s">
        <v>46</v>
      </c>
      <c r="S4" t="b">
        <v>1</v>
      </c>
      <c r="U4" s="2">
        <f>HYPERLINK("https://sbirkapp.gov.cz/detail/SPPZJYEUKE7GLNVG", "https://sbirkapp.gov.cz/detail/SPPZJYEUKE7GLNVG")</f>
        <v>0</v>
      </c>
      <c r="V4" t="s">
        <v>47</v>
      </c>
      <c r="W4">
        <v>3</v>
      </c>
    </row>
    <row r="5" spans="1:23">
      <c r="A5" t="s">
        <v>23</v>
      </c>
      <c r="B5" t="s">
        <v>24</v>
      </c>
      <c r="C5" t="s">
        <v>25</v>
      </c>
      <c r="D5" t="s">
        <v>26</v>
      </c>
      <c r="E5" t="s">
        <v>48</v>
      </c>
      <c r="F5" t="s">
        <v>28</v>
      </c>
      <c r="G5" t="s">
        <v>49</v>
      </c>
      <c r="H5" s="1">
        <v>45818</v>
      </c>
      <c r="I5" s="1">
        <v>45821.44958200369</v>
      </c>
      <c r="J5" t="s">
        <v>38</v>
      </c>
      <c r="K5" t="s">
        <v>31</v>
      </c>
      <c r="M5" t="s">
        <v>50</v>
      </c>
      <c r="N5" t="s">
        <v>51</v>
      </c>
      <c r="P5" t="s">
        <v>52</v>
      </c>
      <c r="S5" t="b">
        <v>1</v>
      </c>
      <c r="U5" s="2">
        <f>HYPERLINK("https://sbirkapp.gov.cz/detail/SPPKV47KZU2SRHD2", "https://sbirkapp.gov.cz/detail/SPPKV47KZU2SRHD2")</f>
        <v>0</v>
      </c>
      <c r="V5" t="s">
        <v>53</v>
      </c>
      <c r="W5">
        <v>2</v>
      </c>
    </row>
    <row r="6" spans="1:23">
      <c r="A6" t="s">
        <v>23</v>
      </c>
      <c r="B6" t="s">
        <v>24</v>
      </c>
      <c r="C6" t="s">
        <v>25</v>
      </c>
      <c r="D6" t="s">
        <v>26</v>
      </c>
      <c r="E6" t="s">
        <v>54</v>
      </c>
      <c r="F6" t="s">
        <v>28</v>
      </c>
      <c r="G6" t="s">
        <v>55</v>
      </c>
      <c r="H6" s="1">
        <v>45818</v>
      </c>
      <c r="I6" s="1">
        <v>45821.44638545738</v>
      </c>
      <c r="J6" t="s">
        <v>38</v>
      </c>
      <c r="K6" t="s">
        <v>31</v>
      </c>
      <c r="M6" t="s">
        <v>56</v>
      </c>
      <c r="N6" t="s">
        <v>57</v>
      </c>
      <c r="P6" t="s">
        <v>58</v>
      </c>
      <c r="S6" t="b">
        <v>1</v>
      </c>
      <c r="U6" s="2">
        <f>HYPERLINK("https://sbirkapp.gov.cz/detail/SPPHA42OOFCL3RGM", "https://sbirkapp.gov.cz/detail/SPPHA42OOFCL3RGM")</f>
        <v>0</v>
      </c>
      <c r="V6" t="s">
        <v>59</v>
      </c>
      <c r="W6">
        <v>2</v>
      </c>
    </row>
    <row r="7" spans="1:23">
      <c r="A7" t="s">
        <v>23</v>
      </c>
      <c r="B7" t="s">
        <v>24</v>
      </c>
      <c r="C7" t="s">
        <v>25</v>
      </c>
      <c r="D7" t="s">
        <v>26</v>
      </c>
      <c r="E7" t="s">
        <v>60</v>
      </c>
      <c r="F7" t="s">
        <v>28</v>
      </c>
      <c r="G7" t="s">
        <v>61</v>
      </c>
      <c r="H7" s="1">
        <v>45636</v>
      </c>
      <c r="I7" s="1">
        <v>45637.36942767775</v>
      </c>
      <c r="J7" t="s">
        <v>62</v>
      </c>
      <c r="K7" t="s">
        <v>31</v>
      </c>
      <c r="M7" t="s">
        <v>63</v>
      </c>
      <c r="N7" t="s">
        <v>64</v>
      </c>
      <c r="P7" t="s">
        <v>65</v>
      </c>
      <c r="S7" t="b">
        <v>1</v>
      </c>
      <c r="U7" s="2">
        <f>HYPERLINK("https://sbirkapp.gov.cz/detail/SPPYHL6RQTGWODI4", "https://sbirkapp.gov.cz/detail/SPPYHL6RQTGWODI4")</f>
        <v>0</v>
      </c>
      <c r="V7" t="s">
        <v>66</v>
      </c>
      <c r="W7">
        <v>2</v>
      </c>
    </row>
    <row r="8" spans="1:23">
      <c r="A8" t="s">
        <v>23</v>
      </c>
      <c r="B8" t="s">
        <v>24</v>
      </c>
      <c r="C8" t="s">
        <v>25</v>
      </c>
      <c r="D8" t="s">
        <v>26</v>
      </c>
      <c r="E8" t="s">
        <v>67</v>
      </c>
      <c r="F8" t="s">
        <v>28</v>
      </c>
      <c r="G8" t="s">
        <v>68</v>
      </c>
      <c r="H8" s="1">
        <v>45636</v>
      </c>
      <c r="I8" s="1">
        <v>45637.36741831132</v>
      </c>
      <c r="J8" t="s">
        <v>69</v>
      </c>
      <c r="K8" t="s">
        <v>31</v>
      </c>
      <c r="M8" t="s">
        <v>56</v>
      </c>
      <c r="N8" t="s">
        <v>57</v>
      </c>
      <c r="O8" t="s">
        <v>70</v>
      </c>
      <c r="R8" t="s">
        <v>71</v>
      </c>
      <c r="S8" t="b">
        <v>0</v>
      </c>
      <c r="T8" s="1">
        <v>45836</v>
      </c>
      <c r="U8" s="2">
        <f>HYPERLINK("https://sbirkapp.gov.cz/detail/SPPH6TYR7OXLMS6Q", "https://sbirkapp.gov.cz/detail/SPPH6TYR7OXLMS6Q")</f>
        <v>0</v>
      </c>
      <c r="V8" t="s">
        <v>72</v>
      </c>
      <c r="W8">
        <v>1</v>
      </c>
    </row>
    <row r="9" spans="1:23">
      <c r="A9" t="s">
        <v>23</v>
      </c>
      <c r="B9" t="s">
        <v>24</v>
      </c>
      <c r="C9" t="s">
        <v>25</v>
      </c>
      <c r="D9" t="s">
        <v>26</v>
      </c>
      <c r="E9" t="s">
        <v>73</v>
      </c>
      <c r="F9" t="s">
        <v>28</v>
      </c>
      <c r="G9" t="s">
        <v>74</v>
      </c>
      <c r="H9" s="1">
        <v>45636</v>
      </c>
      <c r="I9" s="1">
        <v>45637.36459344186</v>
      </c>
      <c r="J9" t="s">
        <v>62</v>
      </c>
      <c r="K9" t="s">
        <v>31</v>
      </c>
      <c r="M9" t="s">
        <v>63</v>
      </c>
      <c r="N9" t="s">
        <v>64</v>
      </c>
      <c r="P9" t="s">
        <v>75</v>
      </c>
      <c r="S9" t="b">
        <v>1</v>
      </c>
      <c r="U9" s="2">
        <f>HYPERLINK("https://sbirkapp.gov.cz/detail/SPPUIRMYOVVRQLGA", "https://sbirkapp.gov.cz/detail/SPPUIRMYOVVRQLGA")</f>
        <v>0</v>
      </c>
      <c r="V9" t="s">
        <v>76</v>
      </c>
      <c r="W9">
        <v>2</v>
      </c>
    </row>
    <row r="10" spans="1:23">
      <c r="A10" t="s">
        <v>23</v>
      </c>
      <c r="B10" t="s">
        <v>24</v>
      </c>
      <c r="C10" t="s">
        <v>25</v>
      </c>
      <c r="D10" t="s">
        <v>26</v>
      </c>
      <c r="E10" t="s">
        <v>77</v>
      </c>
      <c r="F10" t="s">
        <v>78</v>
      </c>
      <c r="G10" t="s">
        <v>79</v>
      </c>
      <c r="H10" s="1">
        <v>42626</v>
      </c>
      <c r="I10" s="1">
        <v>45502.41094174051</v>
      </c>
      <c r="J10" t="s">
        <v>80</v>
      </c>
      <c r="K10" t="s">
        <v>81</v>
      </c>
      <c r="L10" s="1">
        <v>42627</v>
      </c>
      <c r="M10" t="s">
        <v>82</v>
      </c>
      <c r="N10" t="s">
        <v>83</v>
      </c>
      <c r="S10" t="b">
        <v>1</v>
      </c>
      <c r="U10" s="2">
        <f>HYPERLINK("https://sbirkapp.gov.cz/detail/SPPZZVAKYGVZLE66", "https://sbirkapp.gov.cz/detail/SPPZZVAKYGVZLE66")</f>
        <v>0</v>
      </c>
      <c r="V10" t="s">
        <v>84</v>
      </c>
      <c r="W10">
        <v>2</v>
      </c>
    </row>
    <row r="11" spans="1:23">
      <c r="A11" t="s">
        <v>23</v>
      </c>
      <c r="B11" t="s">
        <v>24</v>
      </c>
      <c r="C11" t="s">
        <v>25</v>
      </c>
      <c r="D11" t="s">
        <v>26</v>
      </c>
      <c r="E11" t="s">
        <v>85</v>
      </c>
      <c r="F11" t="s">
        <v>28</v>
      </c>
      <c r="G11" t="s">
        <v>86</v>
      </c>
      <c r="H11" s="1">
        <v>45272</v>
      </c>
      <c r="I11" s="1">
        <v>45502.40720179155</v>
      </c>
      <c r="J11" t="s">
        <v>87</v>
      </c>
      <c r="K11" t="s">
        <v>31</v>
      </c>
      <c r="M11" t="s">
        <v>32</v>
      </c>
      <c r="N11" t="s">
        <v>33</v>
      </c>
      <c r="O11" t="s">
        <v>88</v>
      </c>
      <c r="R11" t="s">
        <v>89</v>
      </c>
      <c r="S11" t="b">
        <v>0</v>
      </c>
      <c r="T11" s="1">
        <v>45836</v>
      </c>
      <c r="U11" s="2">
        <f>HYPERLINK("https://sbirkapp.gov.cz/detail/SPPMSCWICXLIE7MW", "https://sbirkapp.gov.cz/detail/SPPMSCWICXLIE7MW")</f>
        <v>0</v>
      </c>
      <c r="V11" t="s">
        <v>90</v>
      </c>
      <c r="W11">
        <v>1</v>
      </c>
    </row>
    <row r="12" spans="1:23">
      <c r="A12" t="s">
        <v>23</v>
      </c>
      <c r="B12" t="s">
        <v>24</v>
      </c>
      <c r="C12" t="s">
        <v>25</v>
      </c>
      <c r="D12" t="s">
        <v>26</v>
      </c>
      <c r="E12" t="s">
        <v>91</v>
      </c>
      <c r="F12" t="s">
        <v>28</v>
      </c>
      <c r="G12" t="s">
        <v>92</v>
      </c>
      <c r="H12" s="1">
        <v>44537</v>
      </c>
      <c r="I12" s="1">
        <v>45502.40404097555</v>
      </c>
      <c r="J12" t="s">
        <v>93</v>
      </c>
      <c r="K12" t="s">
        <v>81</v>
      </c>
      <c r="L12" s="1">
        <v>44538</v>
      </c>
      <c r="M12" t="s">
        <v>32</v>
      </c>
      <c r="N12" t="s">
        <v>33</v>
      </c>
      <c r="Q12" t="s">
        <v>94</v>
      </c>
      <c r="R12" t="s">
        <v>95</v>
      </c>
      <c r="S12" t="b">
        <v>0</v>
      </c>
      <c r="T12" s="1">
        <v>45836</v>
      </c>
      <c r="U12" s="2">
        <f>HYPERLINK("https://sbirkapp.gov.cz/detail/SPP4OYYLIZGZZCZE", "https://sbirkapp.gov.cz/detail/SPP4OYYLIZGZZCZE")</f>
        <v>0</v>
      </c>
      <c r="V12" t="s">
        <v>96</v>
      </c>
      <c r="W12">
        <v>1</v>
      </c>
    </row>
    <row r="13" spans="1:23">
      <c r="A13" t="s">
        <v>23</v>
      </c>
      <c r="B13" t="s">
        <v>24</v>
      </c>
      <c r="C13" t="s">
        <v>25</v>
      </c>
      <c r="D13" t="s">
        <v>26</v>
      </c>
      <c r="E13" t="s">
        <v>97</v>
      </c>
      <c r="F13" t="s">
        <v>28</v>
      </c>
      <c r="G13" t="s">
        <v>98</v>
      </c>
      <c r="H13" s="1">
        <v>44537</v>
      </c>
      <c r="I13" s="1">
        <v>45502.40160837808</v>
      </c>
      <c r="J13" t="s">
        <v>93</v>
      </c>
      <c r="K13" t="s">
        <v>81</v>
      </c>
      <c r="L13" s="1">
        <v>44538</v>
      </c>
      <c r="M13" t="s">
        <v>39</v>
      </c>
      <c r="N13" t="s">
        <v>40</v>
      </c>
      <c r="R13" t="s">
        <v>99</v>
      </c>
      <c r="S13" t="b">
        <v>0</v>
      </c>
      <c r="T13" s="1">
        <v>45836</v>
      </c>
      <c r="U13" s="2">
        <f>HYPERLINK("https://sbirkapp.gov.cz/detail/SPPBNJBNN33QMSLW", "https://sbirkapp.gov.cz/detail/SPPBNJBNN33QMSLW")</f>
        <v>0</v>
      </c>
      <c r="V13" t="s">
        <v>100</v>
      </c>
      <c r="W13">
        <v>1</v>
      </c>
    </row>
    <row r="14" spans="1:23">
      <c r="A14" t="s">
        <v>23</v>
      </c>
      <c r="B14" t="s">
        <v>24</v>
      </c>
      <c r="C14" t="s">
        <v>25</v>
      </c>
      <c r="D14" t="s">
        <v>26</v>
      </c>
      <c r="E14" t="s">
        <v>101</v>
      </c>
      <c r="F14" t="s">
        <v>28</v>
      </c>
      <c r="G14" t="s">
        <v>102</v>
      </c>
      <c r="H14" s="1">
        <v>43851</v>
      </c>
      <c r="I14" s="1">
        <v>45502.39805861392</v>
      </c>
      <c r="J14" t="s">
        <v>103</v>
      </c>
      <c r="K14" t="s">
        <v>81</v>
      </c>
      <c r="L14" s="1">
        <v>43852</v>
      </c>
      <c r="M14" t="s">
        <v>50</v>
      </c>
      <c r="N14" t="s">
        <v>51</v>
      </c>
      <c r="R14" t="s">
        <v>104</v>
      </c>
      <c r="S14" t="b">
        <v>0</v>
      </c>
      <c r="T14" s="1">
        <v>45836</v>
      </c>
      <c r="U14" s="2">
        <f>HYPERLINK("https://sbirkapp.gov.cz/detail/SPPXELWIKJWDGQMA", "https://sbirkapp.gov.cz/detail/SPPXELWIKJWDGQMA")</f>
        <v>0</v>
      </c>
      <c r="V14" t="s">
        <v>105</v>
      </c>
      <c r="W14">
        <v>1</v>
      </c>
    </row>
    <row r="15" spans="1:23">
      <c r="A15" t="s">
        <v>23</v>
      </c>
      <c r="B15" t="s">
        <v>24</v>
      </c>
      <c r="C15" t="s">
        <v>25</v>
      </c>
      <c r="D15" t="s">
        <v>26</v>
      </c>
      <c r="E15" t="s">
        <v>106</v>
      </c>
      <c r="F15" t="s">
        <v>28</v>
      </c>
      <c r="G15" t="s">
        <v>107</v>
      </c>
      <c r="H15" s="1">
        <v>43851</v>
      </c>
      <c r="I15" s="1">
        <v>45502.39427990658</v>
      </c>
      <c r="J15" t="s">
        <v>103</v>
      </c>
      <c r="K15" t="s">
        <v>81</v>
      </c>
      <c r="L15" s="1">
        <v>43852</v>
      </c>
      <c r="M15" t="s">
        <v>56</v>
      </c>
      <c r="N15" t="s">
        <v>57</v>
      </c>
      <c r="Q15" t="s">
        <v>108</v>
      </c>
      <c r="R15" t="s">
        <v>71</v>
      </c>
      <c r="S15" t="b">
        <v>0</v>
      </c>
      <c r="T15" s="1">
        <v>45836</v>
      </c>
      <c r="U15" s="2">
        <f>HYPERLINK("https://sbirkapp.gov.cz/detail/SPPFMJUYPAKMHQRM", "https://sbirkapp.gov.cz/detail/SPPFMJUYPAKMHQRM")</f>
        <v>0</v>
      </c>
      <c r="V15" t="s">
        <v>109</v>
      </c>
      <c r="W15">
        <v>1</v>
      </c>
    </row>
    <row r="16" spans="1:23">
      <c r="A16" t="s">
        <v>23</v>
      </c>
      <c r="B16" t="s">
        <v>24</v>
      </c>
      <c r="C16" t="s">
        <v>25</v>
      </c>
      <c r="D16" t="s">
        <v>26</v>
      </c>
      <c r="E16" t="s">
        <v>110</v>
      </c>
      <c r="F16" t="s">
        <v>28</v>
      </c>
      <c r="G16" t="s">
        <v>111</v>
      </c>
      <c r="H16" s="1">
        <v>43291</v>
      </c>
      <c r="I16" s="1">
        <v>45502.39137617315</v>
      </c>
      <c r="J16" t="s">
        <v>112</v>
      </c>
      <c r="K16" t="s">
        <v>81</v>
      </c>
      <c r="L16" s="1">
        <v>43292</v>
      </c>
      <c r="M16" t="s">
        <v>113</v>
      </c>
      <c r="N16" t="s">
        <v>114</v>
      </c>
      <c r="O16" t="s">
        <v>115</v>
      </c>
      <c r="S16" t="b">
        <v>1</v>
      </c>
      <c r="U16" s="2">
        <f>HYPERLINK("https://sbirkapp.gov.cz/detail/SPPPZ67XNQHMMG7O", "https://sbirkapp.gov.cz/detail/SPPPZ67XNQHMMG7O")</f>
        <v>0</v>
      </c>
      <c r="V16" t="s">
        <v>116</v>
      </c>
      <c r="W16">
        <v>1</v>
      </c>
    </row>
    <row r="17" spans="1:23">
      <c r="A17" t="s">
        <v>23</v>
      </c>
      <c r="B17" t="s">
        <v>24</v>
      </c>
      <c r="C17" t="s">
        <v>25</v>
      </c>
      <c r="D17" t="s">
        <v>26</v>
      </c>
      <c r="E17" t="s">
        <v>117</v>
      </c>
      <c r="F17" t="s">
        <v>28</v>
      </c>
      <c r="G17" t="s">
        <v>118</v>
      </c>
      <c r="H17" s="1">
        <v>42990</v>
      </c>
      <c r="I17" s="1">
        <v>45502.38814862262</v>
      </c>
      <c r="J17" t="s">
        <v>119</v>
      </c>
      <c r="K17" t="s">
        <v>81</v>
      </c>
      <c r="L17" s="1">
        <v>42991</v>
      </c>
      <c r="M17" t="s">
        <v>120</v>
      </c>
      <c r="N17" t="s">
        <v>121</v>
      </c>
      <c r="R17" t="s">
        <v>122</v>
      </c>
      <c r="S17" t="b">
        <v>0</v>
      </c>
      <c r="T17" s="1">
        <v>45652</v>
      </c>
      <c r="U17" s="2">
        <f>HYPERLINK("https://sbirkapp.gov.cz/detail/SPPRDJPL3WQM7CUO", "https://sbirkapp.gov.cz/detail/SPPRDJPL3WQM7CUO")</f>
        <v>0</v>
      </c>
      <c r="V17" t="s">
        <v>123</v>
      </c>
      <c r="W17">
        <v>1</v>
      </c>
    </row>
    <row r="18" spans="1:23">
      <c r="A18" t="s">
        <v>23</v>
      </c>
      <c r="B18" t="s">
        <v>24</v>
      </c>
      <c r="C18" t="s">
        <v>25</v>
      </c>
      <c r="D18" t="s">
        <v>26</v>
      </c>
      <c r="E18" t="s">
        <v>124</v>
      </c>
      <c r="F18" t="s">
        <v>28</v>
      </c>
      <c r="G18" t="s">
        <v>125</v>
      </c>
      <c r="H18" s="1">
        <v>42990</v>
      </c>
      <c r="I18" s="1">
        <v>45502.38392587912</v>
      </c>
      <c r="J18" t="s">
        <v>119</v>
      </c>
      <c r="K18" t="s">
        <v>81</v>
      </c>
      <c r="L18" s="1">
        <v>42991</v>
      </c>
      <c r="M18" t="s">
        <v>126</v>
      </c>
      <c r="N18" t="s">
        <v>127</v>
      </c>
      <c r="R18" t="s">
        <v>128</v>
      </c>
      <c r="S18" t="b">
        <v>0</v>
      </c>
      <c r="T18" s="1">
        <v>45652</v>
      </c>
      <c r="U18" s="2">
        <f>HYPERLINK("https://sbirkapp.gov.cz/detail/SPPCNBJOSSYFETOQ", "https://sbirkapp.gov.cz/detail/SPPCNBJOSSYFETOQ")</f>
        <v>0</v>
      </c>
      <c r="V18" t="s">
        <v>129</v>
      </c>
      <c r="W18">
        <v>1</v>
      </c>
    </row>
    <row r="19" spans="1:23">
      <c r="A19" t="s">
        <v>23</v>
      </c>
      <c r="B19" t="s">
        <v>24</v>
      </c>
      <c r="C19" t="s">
        <v>25</v>
      </c>
      <c r="D19" t="s">
        <v>26</v>
      </c>
      <c r="E19" t="s">
        <v>77</v>
      </c>
      <c r="F19" t="s">
        <v>28</v>
      </c>
      <c r="G19" t="s">
        <v>130</v>
      </c>
      <c r="H19" s="1">
        <v>42717</v>
      </c>
      <c r="I19" s="1">
        <v>45502.38127005056</v>
      </c>
      <c r="J19" t="s">
        <v>131</v>
      </c>
      <c r="K19" t="s">
        <v>81</v>
      </c>
      <c r="L19" s="1">
        <v>42718</v>
      </c>
      <c r="M19" t="s">
        <v>113</v>
      </c>
      <c r="N19" t="s">
        <v>114</v>
      </c>
      <c r="Q19" t="s">
        <v>132</v>
      </c>
      <c r="S19" t="b">
        <v>1</v>
      </c>
      <c r="U19" s="2">
        <f>HYPERLINK("https://sbirkapp.gov.cz/detail/SPPNNQAMFVDVDJSU", "https://sbirkapp.gov.cz/detail/SPPNNQAMFVDVDJSU")</f>
        <v>0</v>
      </c>
      <c r="V19" t="s">
        <v>133</v>
      </c>
      <c r="W19">
        <v>1</v>
      </c>
    </row>
    <row r="20" spans="1:23">
      <c r="A20" t="s">
        <v>23</v>
      </c>
      <c r="B20" t="s">
        <v>24</v>
      </c>
      <c r="C20" t="s">
        <v>25</v>
      </c>
      <c r="D20" t="s">
        <v>26</v>
      </c>
      <c r="E20" t="s">
        <v>134</v>
      </c>
      <c r="F20" t="s">
        <v>28</v>
      </c>
      <c r="G20" t="s">
        <v>135</v>
      </c>
      <c r="H20" s="1">
        <v>42074</v>
      </c>
      <c r="I20" s="1">
        <v>45502.37532029716</v>
      </c>
      <c r="J20" t="s">
        <v>136</v>
      </c>
      <c r="K20" t="s">
        <v>81</v>
      </c>
      <c r="L20" s="1">
        <v>42075</v>
      </c>
      <c r="M20" t="s">
        <v>137</v>
      </c>
      <c r="N20" t="s">
        <v>138</v>
      </c>
      <c r="S20" t="b">
        <v>1</v>
      </c>
      <c r="U20" s="2">
        <f>HYPERLINK("https://sbirkapp.gov.cz/detail/SPPFS3NMGGDVOYMY", "https://sbirkapp.gov.cz/detail/SPPFS3NMGGDVOYMY")</f>
        <v>0</v>
      </c>
      <c r="V20" t="s">
        <v>139</v>
      </c>
      <c r="W20">
        <v>2</v>
      </c>
    </row>
    <row r="21" spans="1:23">
      <c r="A21" t="s">
        <v>23</v>
      </c>
      <c r="B21" t="s">
        <v>24</v>
      </c>
      <c r="C21" t="s">
        <v>25</v>
      </c>
      <c r="D21" t="s">
        <v>26</v>
      </c>
      <c r="E21" t="s">
        <v>140</v>
      </c>
      <c r="F21" t="s">
        <v>28</v>
      </c>
      <c r="G21" t="s">
        <v>141</v>
      </c>
      <c r="H21" s="1">
        <v>41892</v>
      </c>
      <c r="I21" s="1">
        <v>45502.37210137895</v>
      </c>
      <c r="J21" t="s">
        <v>142</v>
      </c>
      <c r="K21" t="s">
        <v>81</v>
      </c>
      <c r="L21" s="1">
        <v>41893</v>
      </c>
      <c r="M21" t="s">
        <v>143</v>
      </c>
      <c r="N21" t="s">
        <v>144</v>
      </c>
      <c r="S21" t="b">
        <v>1</v>
      </c>
      <c r="U21" s="2">
        <f>HYPERLINK("https://sbirkapp.gov.cz/detail/SPPQMRGVUWVW62AG", "https://sbirkapp.gov.cz/detail/SPPQMRGVUWVW62AG")</f>
        <v>0</v>
      </c>
      <c r="V21" t="s">
        <v>145</v>
      </c>
      <c r="W21">
        <v>2</v>
      </c>
    </row>
    <row r="22" spans="1:23">
      <c r="A22" t="s">
        <v>23</v>
      </c>
      <c r="B22" t="s">
        <v>24</v>
      </c>
      <c r="C22" t="s">
        <v>25</v>
      </c>
      <c r="D22" t="s">
        <v>26</v>
      </c>
      <c r="E22" t="s">
        <v>106</v>
      </c>
      <c r="F22" t="s">
        <v>146</v>
      </c>
      <c r="G22" t="s">
        <v>147</v>
      </c>
      <c r="H22" t="s">
        <v>147</v>
      </c>
      <c r="I22" t="s">
        <v>147</v>
      </c>
      <c r="J22" t="s">
        <v>147</v>
      </c>
      <c r="K22" t="s">
        <v>147</v>
      </c>
      <c r="L22" t="s">
        <v>147</v>
      </c>
      <c r="M22" t="s">
        <v>147</v>
      </c>
      <c r="N22" t="s">
        <v>147</v>
      </c>
      <c r="O22" t="s">
        <v>147</v>
      </c>
      <c r="P22" t="s">
        <v>147</v>
      </c>
      <c r="Q22" t="s">
        <v>147</v>
      </c>
      <c r="R22" t="s">
        <v>147</v>
      </c>
      <c r="S22" t="s">
        <v>147</v>
      </c>
      <c r="T22" t="s">
        <v>147</v>
      </c>
      <c r="U22" t="s">
        <v>147</v>
      </c>
      <c r="V22" t="s">
        <v>148</v>
      </c>
      <c r="W22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2026-08-26T02:22:02Z</dcterms:created>
  <dcterms:modified xsi:type="dcterms:W3CDTF">2026-08-26T02:22:02Z</dcterms:modified>
</cp:coreProperties>
</file>