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<sst xmlns="http://schemas.openxmlformats.org/spreadsheetml/2006/main" count="505" uniqueCount="243">
  <si>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</si>
  <si>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</si>
  <si>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</si>
  <si>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</si>
  <si>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</si>
  <si>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</si>
  <si>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</si>
  <si>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</si>
  <si>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</si>
  <si>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</si>
  <si>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</si>
  <si>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</si>
  <si>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</si>
  <si>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</si>
  <si>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</si>
  <si>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</si>
  <si>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</si>
  <si>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</si>
  <si>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</si>
  <si>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</si>
  <si>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</si>
  <si>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</si>
  <si>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</si>
  <si>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Semily</t>
  </si>
  <si>
    <t>00276111</t>
  </si>
  <si>
    <t>d36bywp</t>
  </si>
  <si>
    <t>Liberecký kraj</t>
  </si>
  <si>
    <t>1/2026</t>
  </si>
  <si>
    <t>Nařízení</t>
  </si>
  <si>
    <t>o záměru zadat zpracování lesních hospodářských osnov Semily – Hořicko</t>
  </si>
  <si>
    <t>2026-05-14</t>
  </si>
  <si>
    <t>Běžný</t>
  </si>
  <si>
    <t>lesní hospodářské osnovy</t>
  </si>
  <si>
    <t>zákon č. 289/1995 Sb., lesní zákon - § 25 odst. 2</t>
  </si>
  <si>
    <t>1688977840</t>
  </si>
  <si>
    <t>1/2025</t>
  </si>
  <si>
    <t>Obecně závazná vyhláška</t>
  </si>
  <si>
    <t>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</si>
  <si>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</si>
  <si>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</si>
  <si>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</si>
  <si>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1/2023: o místním poplatku za obecní systém odpadového hospodářství</t>
  </si>
  <si>
    <t>1621993479</t>
  </si>
  <si>
    <t>1/2024</t>
  </si>
  <si>
    <t>o stanovení místního koeficientu pro jednotlivé skupiny nemovitých věcí</t>
  </si>
  <si>
    <t>2025-01-01</t>
  </si>
  <si>
    <t>daň z nemovitých věcí - místní koeficient</t>
  </si>
  <si>
    <t>zákon č. 338/1992 Sb., o dani z nemovitých věcí - § 12 odst. 1 písm. a) bod 4</t>
  </si>
  <si>
    <t>01/2012: Kterou se stanoví koeficienty pro výpočet daně z nemovitostí</t>
  </si>
  <si>
    <t>1378542076</t>
  </si>
  <si>
    <t>4/2023</t>
  </si>
  <si>
    <t>o místním poplatku z pobytu</t>
  </si>
  <si>
    <t>2024-01-01</t>
  </si>
  <si>
    <t>místní poplatek z pobytu</t>
  </si>
  <si>
    <t>zákon č. 565/1990 Sb., o místních poplatcích - § 14 - z pobytu</t>
  </si>
  <si>
    <t>01/2021: O místním poplatku z pobytu</t>
  </si>
  <si>
    <t>1286011992</t>
  </si>
  <si>
    <t>3/2023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</si>
  <si>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</si>
  <si>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</si>
  <si>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</si>
  <si>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09/2010: O místním poplatku za užívání veřejného prostranství; 04/2017: Kterou se mění Obecně závazná vyhláška č. 9/2010 o místním poplatku za užívání veřejného prostranství; 1/2022: kterou se mění Obecně závazná vyhláška č. 9/2010 o místním poplatku za užívání veřejného prostranství</t>
  </si>
  <si>
    <t>1286012112</t>
  </si>
  <si>
    <t>2/2023</t>
  </si>
  <si>
    <t>o místním poplatku ze psů</t>
  </si>
  <si>
    <t>místní poplatek ze psů</t>
  </si>
  <si>
    <t>zákon č. 565/1990 Sb., o místních poplatcích - § 14 - ze psů</t>
  </si>
  <si>
    <t>04/2019: O místním poplatku ze psů; 01/2020: Kterou se mění Obecně závazná vyhláška č. 4/2019, o místním poplatku ze psů</t>
  </si>
  <si>
    <t>1286012076</t>
  </si>
  <si>
    <t>1/2023</t>
  </si>
  <si>
    <t xml:space="preserve">3/2022: o místním poplatku za obecní systém odpadového hospodářství </t>
  </si>
  <si>
    <t>1/2025: o místním poplatku za obecní systém odpadového hospodářství</t>
  </si>
  <si>
    <t>1286011947</t>
  </si>
  <si>
    <t>3/2022</t>
  </si>
  <si>
    <t xml:space="preserve">o místním poplatku za obecní systém odpadového hospodářství </t>
  </si>
  <si>
    <t>2023-01-01</t>
  </si>
  <si>
    <t>05/2021: O místním poplatku za obecní systém odpadového hospodářství</t>
  </si>
  <si>
    <t>1117302144</t>
  </si>
  <si>
    <t>2/2022</t>
  </si>
  <si>
    <t>kterou se zrušuje obecně závazná vyhláška č. 3/2011 Požární řád města Semily</t>
  </si>
  <si>
    <t>2023-12-31</t>
  </si>
  <si>
    <t>zrušovací</t>
  </si>
  <si>
    <t>ústavní zákon č. 1/1993 Sb., Ústava České republiky - čl. 104 odst. 3 - zrušovací OZV</t>
  </si>
  <si>
    <t>03/2011: Požární řád města Semily; 04/2012: Kterou se mění obecně závazná vyhláška města Semily  č. 3/2011 Požární řád města Semily</t>
  </si>
  <si>
    <t>1117302687</t>
  </si>
  <si>
    <t>1/2022</t>
  </si>
  <si>
    <t>kterou se mění Obecně závazná vyhláška č. 9/2010 o místním poplatku za užívání veřejného prostranství</t>
  </si>
  <si>
    <t>2022-12-31</t>
  </si>
  <si>
    <t>09/2010: O místním poplatku za užívání veřejného prostranství</t>
  </si>
  <si>
    <t>3/2023: o místním poplatku za užívání veřejného prostranství</t>
  </si>
  <si>
    <t>1117302148</t>
  </si>
  <si>
    <t>01/2010</t>
  </si>
  <si>
    <t>Kterým se mění nařízení města č. 3/2009, kterým se vymezují místní komunikace a chodníky, na kterých se pro jejich malý dopravní význam nezajišťuje sjízdnost a schůdnost odstraňováním sněhu a náledí, a kterým se stanoví rozsah, způsob a lhůty odstraňování závad ve schůdnosti chodníků, místních komunikací a průjezdních úseků silnic</t>
  </si>
  <si>
    <t>2010-02-22</t>
  </si>
  <si>
    <t>Dle přechodného ustanovení</t>
  </si>
  <si>
    <t>pozemní komunikace - odstranění závad ve schůdnosti</t>
  </si>
  <si>
    <t xml:space="preserve">zákon č. 13/1997 Sb., o pozemních komunikacích - § 27 odst. 7 </t>
  </si>
  <si>
    <t>03/2009: Kterým se vymezují místní komunikace a chodníky, na kterých se pro jejich malý dopravní význam nezajišťuje sjízdnost a schůdnost odstraňováním sněhu a náledí, a kterým se stanoví rozsah, způsob a lhůty odstraňování závad ve schůdnosti chodníků, místních komunikací a průjezdních úseků silnic</t>
  </si>
  <si>
    <t>1005706237</t>
  </si>
  <si>
    <t>01/2015</t>
  </si>
  <si>
    <t>Kterou se mění Obecně závazná vyhláška č. 1/2014, kterou se stanovují pravidla pro pohyb psů na veřejném prostranství a podmínky užívání zařízení města sloužících potřebám veřejnosti</t>
  </si>
  <si>
    <t>2015-03-30</t>
  </si>
  <si>
    <t>pohyb psů</t>
  </si>
  <si>
    <t>zákon č. 246/1992 Sb., na ochranu zvířat proti týrání - § 24 odst. 2</t>
  </si>
  <si>
    <t>01/2014: Kterou se stanovují pravidla pro pohyb psů na veřejném prostranství a podmínky užívání zařízení města sloužících potřebám veřejnosti</t>
  </si>
  <si>
    <t>1005311210</t>
  </si>
  <si>
    <t>03/2017</t>
  </si>
  <si>
    <t>2017-11-01</t>
  </si>
  <si>
    <t>1005311212</t>
  </si>
  <si>
    <t>04/2017</t>
  </si>
  <si>
    <t>Kterou se mění Obecně závazná vyhláška č. 9/2010 o místním poplatku za užívání veřejného prostranství</t>
  </si>
  <si>
    <t>1005311030</t>
  </si>
  <si>
    <t>03/2014</t>
  </si>
  <si>
    <t>Kterou se mění Obecně závazná vyhláška č. 4/2006, o zřízení městské policie a o podrobnostech stejnokroje strážníků městské policie</t>
  </si>
  <si>
    <t>2014-05-22</t>
  </si>
  <si>
    <t>obecní policie</t>
  </si>
  <si>
    <t xml:space="preserve">zákon č. 553/1991 Sb., o obecní policii - § 1 odst. 1 </t>
  </si>
  <si>
    <t>04/2006: O zřízení městské policie a o podrobnostech stejnokroje strážníků městské policie</t>
  </si>
  <si>
    <t>1005311078</t>
  </si>
  <si>
    <t>04/2012</t>
  </si>
  <si>
    <t>Kterou se mění obecně závazná vyhláška města Semily  č. 3/2011 Požární řád města Semily</t>
  </si>
  <si>
    <t>2012-12-20</t>
  </si>
  <si>
    <t>požární ochrana - požární řád</t>
  </si>
  <si>
    <t>zákon č. 133/1985 Sb., o požární ochraně - § 29 odst. 1 písm. o) bod 1</t>
  </si>
  <si>
    <t>03/2011: Požární řád města Semily</t>
  </si>
  <si>
    <t>2/2022: kterou se zrušuje obecně závazná vyhláška č. 3/2011 Požární řád města Semily; 2/2022: kterou se zrušuje obecně závazná vyhláška č. 3/2011 Požární řád města Semily</t>
  </si>
  <si>
    <t>1005310950</t>
  </si>
  <si>
    <t>07/2009</t>
  </si>
  <si>
    <t>O znaku a vlajce města</t>
  </si>
  <si>
    <t>2009-12-01</t>
  </si>
  <si>
    <t>jiná</t>
  </si>
  <si>
    <t xml:space="preserve">ústavní zákon č. 1/1993 Sb., Ústava České republiky - čl. 104 odst. 3 </t>
  </si>
  <si>
    <t>1005311352</t>
  </si>
  <si>
    <t>03/2009</t>
  </si>
  <si>
    <t>Kterým se vymezují místní komunikace a chodníky, na kterých se pro jejich malý dopravní význam nezajišťuje sjízdnost a schůdnost odstraňováním sněhu a náledí, a kterým se stanoví rozsah, způsob a lhůty odstraňování závad ve schůdnosti chodníků, místních komunikací a průjezdních úseků silnic</t>
  </si>
  <si>
    <t>2009-11-21</t>
  </si>
  <si>
    <t>01/2010: Kterým se mění nařízení města č. 3/2009, kterým se vymezují místní komunikace a chodníky, na kterých se pro jejich malý dopravní význam nezajišťuje sjízdnost a schůdnost odstraňováním sněhu a náledí, a kterým se stanoví rozsah, způsob a lhůty odstraňování závad ve schůdnosti chodníků, místních komunikací a průjezdních úseků silnic</t>
  </si>
  <si>
    <t>1005311039</t>
  </si>
  <si>
    <t>03/2010</t>
  </si>
  <si>
    <t>O stanovení maximálních cen za přiložení a odstranění technického prostředku k zabránění odjezdu vozidla platných na území města Semily</t>
  </si>
  <si>
    <t>2010-06-30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</si>
  <si>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</si>
  <si>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</si>
  <si>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</si>
  <si>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</si>
  <si>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1005311261</t>
  </si>
  <si>
    <t>04/2006</t>
  </si>
  <si>
    <t>O zřízení městské policie a o podrobnostech stejnokroje strážníků městské policie</t>
  </si>
  <si>
    <t>2006-03-01</t>
  </si>
  <si>
    <t>03/2014: Kterou se mění Obecně závazná vyhláška č. 4/2006, o zřízení městské policie a o podrobnostech stejnokroje strážníků městské policie</t>
  </si>
  <si>
    <t>999230296</t>
  </si>
  <si>
    <t>02/2014</t>
  </si>
  <si>
    <t>Kterou se zrušuje Vyhláška č. 3/96 o vytvoření a použití účelových prostředků „Fondu rozvoje bydlení“ na území města</t>
  </si>
  <si>
    <t>999230409</t>
  </si>
  <si>
    <t>02/2013</t>
  </si>
  <si>
    <t>Kterou se zrušuje obecně závazná vyhláška č. 3/2005 k zabezpečení místních záležitostí veřejného pořádku při provozování letních venkovních provozů pohostinství</t>
  </si>
  <si>
    <t>2013-09-12</t>
  </si>
  <si>
    <t>999230319</t>
  </si>
  <si>
    <t>01/2013</t>
  </si>
  <si>
    <t>Tržní řád</t>
  </si>
  <si>
    <t>2013-09-01</t>
  </si>
  <si>
    <t>regulace prodeje zboží a nabízení služeb - tržní řád</t>
  </si>
  <si>
    <t xml:space="preserve">zákon č. 455/1991 Sb., živnostenský zákon - § 18 odst. 1 </t>
  </si>
  <si>
    <t>999230454</t>
  </si>
  <si>
    <t>03/2011</t>
  </si>
  <si>
    <t>Požární řád města Semily</t>
  </si>
  <si>
    <t>2012-01-01</t>
  </si>
  <si>
    <t>04/2012: Kterou se mění obecně závazná vyhláška města Semily  č. 3/2011 Požární řád města Semily</t>
  </si>
  <si>
    <t>999230366</t>
  </si>
  <si>
    <t>01/2012</t>
  </si>
  <si>
    <t>Kterou se stanoví koeficienty pro výpočet daně z nemovitostí</t>
  </si>
  <si>
    <t>2013-01-01</t>
  </si>
  <si>
    <t>daň z nemovitých věcí - koeficient u staveb a jednotek; daň z nemovitých věcí - místní koeficient</t>
  </si>
  <si>
    <t>zákon č. 338/1992 Sb., o dani z nemovitých věcí - § 11 odst. 3 písm. b)  ; zákon č. 338/1992 Sb., o dani z nemovitých věcí - § 12</t>
  </si>
  <si>
    <t>1/2024: o stanovení místního koeficientu pro jednotlivé skupiny nemovitých věcí</t>
  </si>
  <si>
    <t>999230460</t>
  </si>
  <si>
    <t>09/2010</t>
  </si>
  <si>
    <t>O místním poplatku za užívání veřejného prostranství</t>
  </si>
  <si>
    <t>2011-01-01</t>
  </si>
  <si>
    <t>04/2017: Kterou se mění Obecně závazná vyhláška č. 9/2010 o místním poplatku za užívání veřejného prostranství; 1/2022: kterou se mění Obecně závazná vyhláška č. 9/2010 o místním poplatku za užívání veřejného prostranství</t>
  </si>
  <si>
    <t>999096402</t>
  </si>
  <si>
    <t>01/2014</t>
  </si>
  <si>
    <t>Kterou se stanovují pravidla pro pohyb psů na veřejném prostranství a podmínky užívání zařízení města sloužících potřebám veřejnosti</t>
  </si>
  <si>
    <t>2014-07-01</t>
  </si>
  <si>
    <t>01/2015: Kterou se mění Obecně závazná vyhláška č. 1/2014, kterou se stanovují pravidla pro pohyb psů na veřejném prostranství a podmínky užívání zařízení města sloužících potřebám veřejnosti; 03/2017: Kterou se mění Obecně závazná vyhláška č. 1/2014, kterou se stanovují pravidla pro pohyb psů na veřejném prostranství a podmínky užívání zařízení města sloužících potřebám veřejnosti</t>
  </si>
  <si>
    <t>999096282</t>
  </si>
  <si>
    <t>02/2017</t>
  </si>
  <si>
    <t xml:space="preserve">Kterou se stanoví školské obvody mateřských škol zřízených městem Semily </t>
  </si>
  <si>
    <t>2017-03-02</t>
  </si>
  <si>
    <t>školské obvody - mateřské školy</t>
  </si>
  <si>
    <t>zákon č. 561/2004 Sb., školský zákon - § 179 odst. 3 a § 178 odst. 2 písm. b)</t>
  </si>
  <si>
    <t>995806192</t>
  </si>
  <si>
    <t>02/2016</t>
  </si>
  <si>
    <t xml:space="preserve">O zákazu konzumace alkoholických nápojů na veřejném prostranství </t>
  </si>
  <si>
    <t>2016-07-09</t>
  </si>
  <si>
    <t>alkohol - zákaz konzumace</t>
  </si>
  <si>
    <t>zákon č. 65/2017 Sb., o ochraně zdraví před škodlivými účinky návykových látek - § 17 odst. 2 písm. a)</t>
  </si>
  <si>
    <t>995806325</t>
  </si>
  <si>
    <t>02/2018</t>
  </si>
  <si>
    <t>Kterou se mění Obecně závazná vyhláška č. 4/2013 o stanovení podmínek pro pořádání, průběh a ukončení veřejnosti přístupných sportovních a kulturních podniků, včetně tanečních zábav a diskoték, v rozsahu nezbytném k zajištění veřejného pořádku a o vymezení doby nočního klidu</t>
  </si>
  <si>
    <t>2018-07-13</t>
  </si>
  <si>
    <t>noční klid; veřejný pořádek - podmínky pro pořádání veřejně přístupných akcí</t>
  </si>
  <si>
    <t>zákon č. 251/2016 Sb., o některých přestupcích - § 5 odst. 7; zákon č. 128/2000 Sb., o obcích - § 10 písm. b) - podmínky pro pořádání veřejně přístupných akcí</t>
  </si>
  <si>
    <t>04/2013: O stanovení podmínek pro pořádání, průběh a ukončení veřejnosti přístupných sportovních a kulturních podniků, včetně tanečních zábav a diskoték, v rozsahu nezbytném k zajištění veřejného pořádku  a o vymezení doby nočního klidu</t>
  </si>
  <si>
    <t>994280713</t>
  </si>
  <si>
    <t>01/2020</t>
  </si>
  <si>
    <t>Kterou se mění Obecně závazná vyhláška č. 4/2019, o místním poplatku ze psů</t>
  </si>
  <si>
    <t>2020-02-22</t>
  </si>
  <si>
    <t>04/2019: O místním poplatku ze psů</t>
  </si>
  <si>
    <t>2/2023: o místním poplatku ze psů</t>
  </si>
  <si>
    <t>992786858</t>
  </si>
  <si>
    <t>04/2013</t>
  </si>
  <si>
    <t>O stanovení podmínek pro pořádání, průběh a ukončení veřejnosti přístupných sportovních a kulturních podniků, včetně tanečních zábav a diskoték, v rozsahu nezbytném k zajištění veřejného pořádku  a o vymezení doby nočního klidu</t>
  </si>
  <si>
    <t>2014-01-01</t>
  </si>
  <si>
    <t>veřejný pořádek - podmínky pro pořádání veřejně přístupných akcí; noční klid</t>
  </si>
  <si>
    <t>zákon č. 128/2000 Sb., o obcích - § 10 písm. b) - podmínky pro pořádání veřejně přístupných akcí; zákon č. 251/2016 Sb., o některých přestupcích - § 5 odst. 7</t>
  </si>
  <si>
    <t>02/2018: Kterou se mění Obecně závazná vyhláška č. 4/2013 o stanovení podmínek pro pořádání, průběh a ukončení veřejnosti přístupných sportovních a kulturních podniků, včetně tanečních zábav a diskoték, v rozsahu nezbytném k zajištění veřejného pořádku a o vymezení doby nočního klidu</t>
  </si>
  <si>
    <t>992786750</t>
  </si>
  <si>
    <t>01/2018</t>
  </si>
  <si>
    <t>Kterou se stanoví školské obvody základních škol zřízených městem Semily a části školského obvodu základních škol zřízených městem Semily</t>
  </si>
  <si>
    <t>2018-03-01</t>
  </si>
  <si>
    <t>školské obvody - základní školy; školské obvody - základní školy</t>
  </si>
  <si>
    <t>zákon č. 561/2004 Sb., školský zákon - § 178 odst. 2 písm. b); zákon č. 561/2004 Sb., školský zákon - § 178 odst. 2 písm. c)</t>
  </si>
  <si>
    <t>992786905</t>
  </si>
  <si>
    <t>04/2019</t>
  </si>
  <si>
    <t>O místním poplatku ze psů</t>
  </si>
  <si>
    <t>2020-01-01</t>
  </si>
  <si>
    <t>01/2020: Kterou se mění Obecně závazná vyhláška č. 4/2019, o místním poplatku ze psů</t>
  </si>
  <si>
    <t>992198912</t>
  </si>
  <si>
    <t>01/2021</t>
  </si>
  <si>
    <t>O místním poplatku z pobytu</t>
  </si>
  <si>
    <t>2021-04-21</t>
  </si>
  <si>
    <t>4/2023: o místním poplatku z pobytu</t>
  </si>
  <si>
    <t>992198813</t>
  </si>
  <si>
    <t>04/2021</t>
  </si>
  <si>
    <t>O stanovení obecního systému odpadového hospodářství</t>
  </si>
  <si>
    <t>2022-01-01</t>
  </si>
  <si>
    <t>systém odpadového hospodářství</t>
  </si>
  <si>
    <t>zákon č. 541/2020 Sb., o odpadech - § 59 odst. 4</t>
  </si>
  <si>
    <t>991619281</t>
  </si>
  <si>
    <t>05/2021</t>
  </si>
  <si>
    <t>O místním poplatku za obecní systém odpadového hospodářství</t>
  </si>
  <si>
    <t>991221345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</si>
</sst>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46139</v>
      </c>
      <c r="I2" s="1">
        <v>46141.50741642425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T2" s="1">
        <v>46388</v>
      </c>
      <c r="U2" s="2">
        <f>HYPERLINK("https://sbirkapp.gov.cz/detail/SPPYCNNSMVKJBILQ", "https://sbirkapp.gov.cz/detail/SPPYCNNSMVKJBILQ")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46006</v>
      </c>
      <c r="I3" s="1">
        <v>46007.50720803655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HYPERLINK("https://sbirkapp.gov.cz/detail/SPPHAT3XQIT4ORMO", "https://sbirkapp.gov.cz/detail/SPPHAT3XQIT4ORMO")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36</v>
      </c>
      <c r="G4" t="s">
        <v>44</v>
      </c>
      <c r="H4" s="1">
        <v>45460</v>
      </c>
      <c r="I4" s="1">
        <v>45470.50717219647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HYPERLINK("https://sbirkapp.gov.cz/detail/SPPTJ7EUINB3RDZS", "https://sbirkapp.gov.cz/detail/SPPTJ7EUINB3RDZS")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36</v>
      </c>
      <c r="G5" t="s">
        <v>51</v>
      </c>
      <c r="H5" s="1">
        <v>45271</v>
      </c>
      <c r="I5" s="1">
        <v>45274.83419373792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HYPERLINK("https://sbirkapp.gov.cz/detail/SPPONUVY4O6FJCBY", "https://sbirkapp.gov.cz/detail/SPPONUVY4O6FJCBY")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36</v>
      </c>
      <c r="G6" t="s">
        <v>58</v>
      </c>
      <c r="H6" s="1">
        <v>45271</v>
      </c>
      <c r="I6" s="1">
        <v>45274.83416071473</v>
      </c>
      <c r="J6" t="s">
        <v>52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HYPERLINK("https://sbirkapp.gov.cz/detail/SPPIXVSEFYOR2KFI", "https://sbirkapp.gov.cz/detail/SPPIXVSEFYOR2KFI")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36</v>
      </c>
      <c r="G7" t="s">
        <v>64</v>
      </c>
      <c r="H7" s="1">
        <v>45271</v>
      </c>
      <c r="I7" s="1">
        <v>45274.83412361385</v>
      </c>
      <c r="J7" t="s">
        <v>52</v>
      </c>
      <c r="K7" t="s">
        <v>31</v>
      </c>
      <c r="M7" t="s">
        <v>65</v>
      </c>
      <c r="N7" t="s">
        <v>66</v>
      </c>
      <c r="P7" t="s">
        <v>67</v>
      </c>
      <c r="S7" t="b">
        <v>1</v>
      </c>
      <c r="U7" s="2">
        <f>HYPERLINK("https://sbirkapp.gov.cz/detail/SPPHXINEZDIXXTI2", "https://sbirkapp.gov.cz/detail/SPPHXINEZDIXXTI2")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36</v>
      </c>
      <c r="G8" t="s">
        <v>37</v>
      </c>
      <c r="H8" s="1">
        <v>45271</v>
      </c>
      <c r="I8" s="1">
        <v>45274.83385351021</v>
      </c>
      <c r="J8" t="s">
        <v>52</v>
      </c>
      <c r="K8" t="s">
        <v>31</v>
      </c>
      <c r="M8" t="s">
        <v>39</v>
      </c>
      <c r="N8" t="s">
        <v>40</v>
      </c>
      <c r="P8" t="s">
        <v>70</v>
      </c>
      <c r="R8" t="s">
        <v>71</v>
      </c>
      <c r="S8" t="b">
        <v>0</v>
      </c>
      <c r="T8" s="1">
        <v>46023</v>
      </c>
      <c r="U8" s="2">
        <f>HYPERLINK("https://sbirkapp.gov.cz/detail/SPPUS5GZIMGFN7OK", "https://sbirkapp.gov.cz/detail/SPPUS5GZIMGFN7OK")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36</v>
      </c>
      <c r="G9" t="s">
        <v>74</v>
      </c>
      <c r="H9" s="1">
        <v>44907</v>
      </c>
      <c r="I9" s="1">
        <v>44911.50704085524</v>
      </c>
      <c r="J9" t="s">
        <v>75</v>
      </c>
      <c r="K9" t="s">
        <v>31</v>
      </c>
      <c r="M9" t="s">
        <v>39</v>
      </c>
      <c r="N9" t="s">
        <v>40</v>
      </c>
      <c r="P9" t="s">
        <v>76</v>
      </c>
      <c r="R9" t="s">
        <v>41</v>
      </c>
      <c r="S9" t="b">
        <v>0</v>
      </c>
      <c r="T9" s="1">
        <v>45292</v>
      </c>
      <c r="U9" s="2">
        <f>HYPERLINK("https://sbirkapp.gov.cz/detail/SPPMRGGCDUGJPEYY", "https://sbirkapp.gov.cz/detail/SPPMRGGCDUGJPEYY")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36</v>
      </c>
      <c r="G10" t="s">
        <v>79</v>
      </c>
      <c r="H10" s="1">
        <v>44907</v>
      </c>
      <c r="I10" s="1">
        <v>44911.50703180771</v>
      </c>
      <c r="J10" t="s">
        <v>80</v>
      </c>
      <c r="K10" t="s">
        <v>31</v>
      </c>
      <c r="M10" t="s">
        <v>81</v>
      </c>
      <c r="N10" t="s">
        <v>82</v>
      </c>
      <c r="P10" t="s">
        <v>83</v>
      </c>
      <c r="S10" t="b">
        <v>1</v>
      </c>
      <c r="U10" s="2">
        <f>HYPERLINK("https://sbirkapp.gov.cz/detail/SPPUM26SNZGBXUM2", "https://sbirkapp.gov.cz/detail/SPPUM26SNZGBXUM2")</f>
        <v>0</v>
      </c>
      <c r="V10" t="s">
        <v>84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36</v>
      </c>
      <c r="G11" t="s">
        <v>86</v>
      </c>
      <c r="H11" s="1">
        <v>44907</v>
      </c>
      <c r="I11" s="1">
        <v>44911.50702335479</v>
      </c>
      <c r="J11" t="s">
        <v>87</v>
      </c>
      <c r="K11" t="s">
        <v>31</v>
      </c>
      <c r="M11" t="s">
        <v>59</v>
      </c>
      <c r="N11" t="s">
        <v>60</v>
      </c>
      <c r="O11" t="s">
        <v>88</v>
      </c>
      <c r="R11" t="s">
        <v>89</v>
      </c>
      <c r="S11" t="b">
        <v>0</v>
      </c>
      <c r="T11" s="1">
        <v>45292</v>
      </c>
      <c r="U11" s="2">
        <f>HYPERLINK("https://sbirkapp.gov.cz/detail/SPPPX3C4KWI7YXL6", "https://sbirkapp.gov.cz/detail/SPPPX3C4KWI7YXL6")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40226</v>
      </c>
      <c r="I12" s="1">
        <v>44613.37561871459</v>
      </c>
      <c r="J12" t="s">
        <v>93</v>
      </c>
      <c r="K12" t="s">
        <v>94</v>
      </c>
      <c r="L12" s="1">
        <v>40231</v>
      </c>
      <c r="M12" t="s">
        <v>95</v>
      </c>
      <c r="N12" t="s">
        <v>96</v>
      </c>
      <c r="O12" t="s">
        <v>97</v>
      </c>
      <c r="S12" t="b">
        <v>1</v>
      </c>
      <c r="U12" s="2">
        <f>HYPERLINK("https://sbirkapp.gov.cz/detail/SPPZF6BGMCJ53SYA", "https://sbirkapp.gov.cz/detail/SPPZF6BGMCJ53SYA")</f>
        <v>0</v>
      </c>
      <c r="V12" t="s">
        <v>98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36</v>
      </c>
      <c r="G13" t="s">
        <v>100</v>
      </c>
      <c r="H13" s="1">
        <v>42088</v>
      </c>
      <c r="I13" s="1">
        <v>44610.83428220262</v>
      </c>
      <c r="J13" t="s">
        <v>101</v>
      </c>
      <c r="K13" t="s">
        <v>94</v>
      </c>
      <c r="L13" s="1">
        <v>42093</v>
      </c>
      <c r="M13" t="s">
        <v>102</v>
      </c>
      <c r="N13" t="s">
        <v>103</v>
      </c>
      <c r="O13" t="s">
        <v>104</v>
      </c>
      <c r="S13" t="b">
        <v>1</v>
      </c>
      <c r="U13" s="2">
        <f>HYPERLINK("https://sbirkapp.gov.cz/detail/SPPACB54XUJEJ3OM", "https://sbirkapp.gov.cz/detail/SPPACB54XUJEJ3OM")</f>
        <v>0</v>
      </c>
      <c r="V13" t="s">
        <v>105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106</v>
      </c>
      <c r="F14" t="s">
        <v>36</v>
      </c>
      <c r="G14" t="s">
        <v>100</v>
      </c>
      <c r="H14" s="1">
        <v>42996</v>
      </c>
      <c r="I14" s="1">
        <v>44610.83427455583</v>
      </c>
      <c r="J14" t="s">
        <v>107</v>
      </c>
      <c r="K14" t="s">
        <v>94</v>
      </c>
      <c r="L14" s="1">
        <v>43007</v>
      </c>
      <c r="M14" t="s">
        <v>102</v>
      </c>
      <c r="N14" t="s">
        <v>103</v>
      </c>
      <c r="O14" t="s">
        <v>104</v>
      </c>
      <c r="S14" t="b">
        <v>1</v>
      </c>
      <c r="U14" s="2">
        <f>HYPERLINK("https://sbirkapp.gov.cz/detail/SPP4AMEQMCIEMXIO", "https://sbirkapp.gov.cz/detail/SPP4AMEQMCIEMXIO")</f>
        <v>0</v>
      </c>
      <c r="V14" t="s">
        <v>108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36</v>
      </c>
      <c r="G15" t="s">
        <v>110</v>
      </c>
      <c r="H15" s="1">
        <v>42996</v>
      </c>
      <c r="I15" s="1">
        <v>44610.83426417972</v>
      </c>
      <c r="J15" t="s">
        <v>107</v>
      </c>
      <c r="K15" t="s">
        <v>94</v>
      </c>
      <c r="L15" s="1">
        <v>43007</v>
      </c>
      <c r="M15" t="s">
        <v>59</v>
      </c>
      <c r="N15" t="s">
        <v>60</v>
      </c>
      <c r="O15" t="s">
        <v>88</v>
      </c>
      <c r="R15" t="s">
        <v>89</v>
      </c>
      <c r="S15" t="b">
        <v>0</v>
      </c>
      <c r="T15" s="1">
        <v>45292</v>
      </c>
      <c r="U15" s="2">
        <f>HYPERLINK("https://sbirkapp.gov.cz/detail/SPPK52Y7JVSJTUDC", "https://sbirkapp.gov.cz/detail/SPPK52Y7JVSJTUDC")</f>
        <v>0</v>
      </c>
      <c r="V15" t="s">
        <v>111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36</v>
      </c>
      <c r="G16" t="s">
        <v>113</v>
      </c>
      <c r="H16" s="1">
        <v>41764</v>
      </c>
      <c r="I16" s="1">
        <v>44610.83425701503</v>
      </c>
      <c r="J16" t="s">
        <v>114</v>
      </c>
      <c r="K16" t="s">
        <v>94</v>
      </c>
      <c r="L16" s="1">
        <v>41766</v>
      </c>
      <c r="M16" t="s">
        <v>115</v>
      </c>
      <c r="N16" t="s">
        <v>116</v>
      </c>
      <c r="O16" t="s">
        <v>117</v>
      </c>
      <c r="S16" t="b">
        <v>1</v>
      </c>
      <c r="U16" s="2">
        <f>HYPERLINK("https://sbirkapp.gov.cz/detail/SPPR6AZJJ5K56DYI", "https://sbirkapp.gov.cz/detail/SPPR6AZJJ5K56DYI")</f>
        <v>0</v>
      </c>
      <c r="V16" t="s">
        <v>118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119</v>
      </c>
      <c r="F17" t="s">
        <v>36</v>
      </c>
      <c r="G17" t="s">
        <v>120</v>
      </c>
      <c r="H17" s="1">
        <v>41246</v>
      </c>
      <c r="I17" s="1">
        <v>44610.83424882364</v>
      </c>
      <c r="J17" t="s">
        <v>121</v>
      </c>
      <c r="K17" t="s">
        <v>94</v>
      </c>
      <c r="L17" s="1">
        <v>41248</v>
      </c>
      <c r="M17" t="s">
        <v>122</v>
      </c>
      <c r="N17" t="s">
        <v>123</v>
      </c>
      <c r="O17" t="s">
        <v>124</v>
      </c>
      <c r="R17" t="s">
        <v>125</v>
      </c>
      <c r="S17" t="b">
        <v>0</v>
      </c>
      <c r="T17" s="1">
        <v>45291</v>
      </c>
      <c r="U17" s="2">
        <f>HYPERLINK("https://sbirkapp.gov.cz/detail/SPP6GLMOX6EBIXEU", "https://sbirkapp.gov.cz/detail/SPP6GLMOX6EBIXEU")</f>
        <v>0</v>
      </c>
      <c r="V17" t="s">
        <v>126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36</v>
      </c>
      <c r="G18" t="s">
        <v>128</v>
      </c>
      <c r="H18" s="1">
        <v>40129</v>
      </c>
      <c r="I18" s="1">
        <v>44610.83424167062</v>
      </c>
      <c r="J18" t="s">
        <v>129</v>
      </c>
      <c r="K18" t="s">
        <v>94</v>
      </c>
      <c r="L18" s="1">
        <v>40133</v>
      </c>
      <c r="M18" t="s">
        <v>130</v>
      </c>
      <c r="N18" t="s">
        <v>131</v>
      </c>
      <c r="S18" t="b">
        <v>1</v>
      </c>
      <c r="U18" s="2">
        <f>HYPERLINK("https://sbirkapp.gov.cz/detail/SPPUZCPHKP6M4YE4", "https://sbirkapp.gov.cz/detail/SPPUZCPHKP6M4YE4")</f>
        <v>0</v>
      </c>
      <c r="V18" t="s">
        <v>132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133</v>
      </c>
      <c r="F19" t="s">
        <v>28</v>
      </c>
      <c r="G19" t="s">
        <v>134</v>
      </c>
      <c r="H19" s="1">
        <v>40113</v>
      </c>
      <c r="I19" s="1">
        <v>44610.83423339982</v>
      </c>
      <c r="J19" t="s">
        <v>135</v>
      </c>
      <c r="K19" t="s">
        <v>94</v>
      </c>
      <c r="L19" s="1">
        <v>40123</v>
      </c>
      <c r="M19" t="s">
        <v>95</v>
      </c>
      <c r="N19" t="s">
        <v>96</v>
      </c>
      <c r="Q19" t="s">
        <v>136</v>
      </c>
      <c r="S19" t="b">
        <v>1</v>
      </c>
      <c r="U19" s="2">
        <f>HYPERLINK("https://sbirkapp.gov.cz/detail/SPPKN5Q4IEJL5GMW", "https://sbirkapp.gov.cz/detail/SPPKN5Q4IEJL5GMW")</f>
        <v>0</v>
      </c>
      <c r="V19" t="s">
        <v>137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138</v>
      </c>
      <c r="F20" t="s">
        <v>28</v>
      </c>
      <c r="G20" t="s">
        <v>139</v>
      </c>
      <c r="H20" s="1">
        <v>40335</v>
      </c>
      <c r="I20" s="1">
        <v>44610.83422518987</v>
      </c>
      <c r="J20" t="s">
        <v>140</v>
      </c>
      <c r="K20" t="s">
        <v>94</v>
      </c>
      <c r="L20" s="1">
        <v>40344</v>
      </c>
      <c r="M20" t="s">
        <v>141</v>
      </c>
      <c r="N20" t="s">
        <v>142</v>
      </c>
      <c r="S20" t="s">
        <v>143</v>
      </c>
      <c r="T20" t="s">
        <v>144</v>
      </c>
      <c r="U20" s="2">
        <f>HYPERLINK("https://sbirkapp.gov.cz/detail/SPPS64ZE6KUWMHOO", "https://sbirkapp.gov.cz/detail/SPPS64ZE6KUWMHOO")</f>
        <v>0</v>
      </c>
      <c r="V20" t="s">
        <v>145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146</v>
      </c>
      <c r="F21" t="s">
        <v>36</v>
      </c>
      <c r="G21" t="s">
        <v>147</v>
      </c>
      <c r="H21" s="1">
        <v>38757</v>
      </c>
      <c r="I21" s="1">
        <v>44596.8341010089</v>
      </c>
      <c r="J21" t="s">
        <v>148</v>
      </c>
      <c r="K21" t="s">
        <v>94</v>
      </c>
      <c r="L21" s="1">
        <v>38761</v>
      </c>
      <c r="M21" t="s">
        <v>115</v>
      </c>
      <c r="N21" t="s">
        <v>116</v>
      </c>
      <c r="Q21" t="s">
        <v>149</v>
      </c>
      <c r="S21" t="b">
        <v>1</v>
      </c>
      <c r="U21" s="2">
        <f>HYPERLINK("https://sbirkapp.gov.cz/detail/SPPPRYG4TRCNLKZM", "https://sbirkapp.gov.cz/detail/SPPPRYG4TRCNLKZM")</f>
        <v>0</v>
      </c>
      <c r="V21" t="s">
        <v>150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151</v>
      </c>
      <c r="F22" t="s">
        <v>36</v>
      </c>
      <c r="G22" t="s">
        <v>152</v>
      </c>
      <c r="H22" s="1">
        <v>41764</v>
      </c>
      <c r="I22" s="1">
        <v>44596.83409385003</v>
      </c>
      <c r="J22" t="s">
        <v>114</v>
      </c>
      <c r="K22" t="s">
        <v>94</v>
      </c>
      <c r="L22" s="1">
        <v>41766</v>
      </c>
      <c r="M22" t="s">
        <v>81</v>
      </c>
      <c r="N22" t="s">
        <v>82</v>
      </c>
      <c r="S22" t="b">
        <v>1</v>
      </c>
      <c r="U22" s="2">
        <f>HYPERLINK("https://sbirkapp.gov.cz/detail/SPPQIZBSQ56NXVG6", "https://sbirkapp.gov.cz/detail/SPPQIZBSQ56NXVG6")</f>
        <v>0</v>
      </c>
      <c r="V22" t="s">
        <v>153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154</v>
      </c>
      <c r="F23" t="s">
        <v>36</v>
      </c>
      <c r="G23" t="s">
        <v>155</v>
      </c>
      <c r="H23" s="1">
        <v>41526</v>
      </c>
      <c r="I23" s="1">
        <v>44596.83408672385</v>
      </c>
      <c r="J23" t="s">
        <v>156</v>
      </c>
      <c r="K23" t="s">
        <v>94</v>
      </c>
      <c r="L23" s="1">
        <v>41529</v>
      </c>
      <c r="M23" t="s">
        <v>81</v>
      </c>
      <c r="N23" t="s">
        <v>82</v>
      </c>
      <c r="S23" t="b">
        <v>1</v>
      </c>
      <c r="U23" s="2">
        <f>HYPERLINK("https://sbirkapp.gov.cz/detail/SPPIJDBMOCUKFGM6", "https://sbirkapp.gov.cz/detail/SPPIJDBMOCUKFGM6")</f>
        <v>0</v>
      </c>
      <c r="V23" t="s">
        <v>157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158</v>
      </c>
      <c r="F24" t="s">
        <v>28</v>
      </c>
      <c r="G24" t="s">
        <v>159</v>
      </c>
      <c r="H24" s="1">
        <v>41442</v>
      </c>
      <c r="I24" s="1">
        <v>44596.83407907075</v>
      </c>
      <c r="J24" t="s">
        <v>160</v>
      </c>
      <c r="K24" t="s">
        <v>94</v>
      </c>
      <c r="L24" s="1">
        <v>41444</v>
      </c>
      <c r="M24" t="s">
        <v>161</v>
      </c>
      <c r="N24" t="s">
        <v>162</v>
      </c>
      <c r="S24" t="b">
        <v>1</v>
      </c>
      <c r="U24" s="2">
        <f>HYPERLINK("https://sbirkapp.gov.cz/detail/SPPOFSYAX3Z7IKD6", "https://sbirkapp.gov.cz/detail/SPPOFSYAX3Z7IKD6")</f>
        <v>0</v>
      </c>
      <c r="V24" t="s">
        <v>163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164</v>
      </c>
      <c r="F25" t="s">
        <v>36</v>
      </c>
      <c r="G25" t="s">
        <v>165</v>
      </c>
      <c r="H25" s="1">
        <v>40847</v>
      </c>
      <c r="I25" s="1">
        <v>44596.83407195472</v>
      </c>
      <c r="J25" t="s">
        <v>166</v>
      </c>
      <c r="K25" t="s">
        <v>94</v>
      </c>
      <c r="L25" s="1">
        <v>40856</v>
      </c>
      <c r="M25" t="s">
        <v>122</v>
      </c>
      <c r="N25" t="s">
        <v>123</v>
      </c>
      <c r="Q25" t="s">
        <v>167</v>
      </c>
      <c r="R25" t="s">
        <v>125</v>
      </c>
      <c r="S25" t="b">
        <v>0</v>
      </c>
      <c r="T25" s="1">
        <v>45291</v>
      </c>
      <c r="U25" s="2">
        <f>HYPERLINK("https://sbirkapp.gov.cz/detail/SPP7KXA2S4ECI2QA", "https://sbirkapp.gov.cz/detail/SPP7KXA2S4ECI2QA")</f>
        <v>0</v>
      </c>
      <c r="V25" t="s">
        <v>168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169</v>
      </c>
      <c r="F26" t="s">
        <v>36</v>
      </c>
      <c r="G26" t="s">
        <v>170</v>
      </c>
      <c r="H26" s="1">
        <v>41085</v>
      </c>
      <c r="I26" s="1">
        <v>44596.83406344169</v>
      </c>
      <c r="J26" t="s">
        <v>171</v>
      </c>
      <c r="K26" t="s">
        <v>94</v>
      </c>
      <c r="L26" s="1">
        <v>41087</v>
      </c>
      <c r="M26" t="s">
        <v>172</v>
      </c>
      <c r="N26" t="s">
        <v>173</v>
      </c>
      <c r="R26" t="s">
        <v>174</v>
      </c>
      <c r="S26" t="b">
        <v>0</v>
      </c>
      <c r="T26" s="1">
        <v>45658</v>
      </c>
      <c r="U26" s="2">
        <f>HYPERLINK("https://sbirkapp.gov.cz/detail/SPPEWI56HNR5G2R2", "https://sbirkapp.gov.cz/detail/SPPEWI56HNR5G2R2")</f>
        <v>0</v>
      </c>
      <c r="V26" t="s">
        <v>175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176</v>
      </c>
      <c r="F27" t="s">
        <v>36</v>
      </c>
      <c r="G27" t="s">
        <v>177</v>
      </c>
      <c r="H27" s="1">
        <v>40518</v>
      </c>
      <c r="I27" s="1">
        <v>44596.62539294762</v>
      </c>
      <c r="J27" t="s">
        <v>178</v>
      </c>
      <c r="K27" t="s">
        <v>94</v>
      </c>
      <c r="L27" s="1">
        <v>40520</v>
      </c>
      <c r="M27" t="s">
        <v>59</v>
      </c>
      <c r="N27" t="s">
        <v>60</v>
      </c>
      <c r="Q27" t="s">
        <v>179</v>
      </c>
      <c r="R27" t="s">
        <v>89</v>
      </c>
      <c r="S27" t="b">
        <v>0</v>
      </c>
      <c r="T27" s="1">
        <v>45292</v>
      </c>
      <c r="U27" s="2">
        <f>HYPERLINK("https://sbirkapp.gov.cz/detail/SPP2QMZK2L4KRB5Q", "https://sbirkapp.gov.cz/detail/SPP2QMZK2L4KRB5Q")</f>
        <v>0</v>
      </c>
      <c r="V27" t="s">
        <v>180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181</v>
      </c>
      <c r="F28" t="s">
        <v>36</v>
      </c>
      <c r="G28" t="s">
        <v>182</v>
      </c>
      <c r="H28" s="1">
        <v>41764</v>
      </c>
      <c r="I28" s="1">
        <v>44596.62538388156</v>
      </c>
      <c r="J28" t="s">
        <v>183</v>
      </c>
      <c r="K28" t="s">
        <v>94</v>
      </c>
      <c r="L28" s="1">
        <v>41766</v>
      </c>
      <c r="M28" t="s">
        <v>102</v>
      </c>
      <c r="N28" t="s">
        <v>103</v>
      </c>
      <c r="Q28" t="s">
        <v>184</v>
      </c>
      <c r="S28" t="b">
        <v>1</v>
      </c>
      <c r="U28" s="2">
        <f>HYPERLINK("https://sbirkapp.gov.cz/detail/SPP7Z2PWFDVL2ZV2", "https://sbirkapp.gov.cz/detail/SPP7Z2PWFDVL2ZV2")</f>
        <v>0</v>
      </c>
      <c r="V28" t="s">
        <v>185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186</v>
      </c>
      <c r="F29" t="s">
        <v>36</v>
      </c>
      <c r="G29" t="s">
        <v>187</v>
      </c>
      <c r="H29" s="1">
        <v>42779</v>
      </c>
      <c r="I29" s="1">
        <v>44589.83385678504</v>
      </c>
      <c r="J29" t="s">
        <v>188</v>
      </c>
      <c r="K29" t="s">
        <v>94</v>
      </c>
      <c r="L29" s="1">
        <v>42781</v>
      </c>
      <c r="M29" t="s">
        <v>189</v>
      </c>
      <c r="N29" t="s">
        <v>190</v>
      </c>
      <c r="S29" t="b">
        <v>1</v>
      </c>
      <c r="U29" s="2">
        <f>HYPERLINK("https://sbirkapp.gov.cz/detail/SPPCAN2K6M6YKHXA", "https://sbirkapp.gov.cz/detail/SPPCAN2K6M6YKHXA")</f>
        <v>0</v>
      </c>
      <c r="V29" t="s">
        <v>191</v>
      </c>
      <c r="W29">
        <v>3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192</v>
      </c>
      <c r="F30" t="s">
        <v>36</v>
      </c>
      <c r="G30" t="s">
        <v>193</v>
      </c>
      <c r="H30" s="1">
        <v>42541</v>
      </c>
      <c r="I30" s="1">
        <v>44589.83384898453</v>
      </c>
      <c r="J30" t="s">
        <v>194</v>
      </c>
      <c r="K30" t="s">
        <v>94</v>
      </c>
      <c r="L30" s="1">
        <v>42545</v>
      </c>
      <c r="M30" t="s">
        <v>195</v>
      </c>
      <c r="N30" t="s">
        <v>196</v>
      </c>
      <c r="S30" t="b">
        <v>1</v>
      </c>
      <c r="U30" s="2">
        <f>HYPERLINK("https://sbirkapp.gov.cz/detail/SPPMHDLLEKOVTPQA", "https://sbirkapp.gov.cz/detail/SPPMHDLLEKOVTPQA")</f>
        <v>0</v>
      </c>
      <c r="V30" t="s">
        <v>197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198</v>
      </c>
      <c r="F31" t="s">
        <v>36</v>
      </c>
      <c r="G31" t="s">
        <v>199</v>
      </c>
      <c r="H31" s="1">
        <v>43276</v>
      </c>
      <c r="I31" s="1">
        <v>44586.8340344149</v>
      </c>
      <c r="J31" t="s">
        <v>200</v>
      </c>
      <c r="K31" t="s">
        <v>94</v>
      </c>
      <c r="L31" s="1">
        <v>43279</v>
      </c>
      <c r="M31" t="s">
        <v>201</v>
      </c>
      <c r="N31" t="s">
        <v>202</v>
      </c>
      <c r="O31" t="s">
        <v>203</v>
      </c>
      <c r="S31" t="b">
        <v>1</v>
      </c>
      <c r="U31" s="2">
        <f>HYPERLINK("https://sbirkapp.gov.cz/detail/SPP7KE6XN6NNOQKE", "https://sbirkapp.gov.cz/detail/SPP7KE6XN6NNOQKE")</f>
        <v>0</v>
      </c>
      <c r="V31" t="s">
        <v>204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205</v>
      </c>
      <c r="F32" t="s">
        <v>36</v>
      </c>
      <c r="G32" t="s">
        <v>206</v>
      </c>
      <c r="H32" s="1">
        <v>43864</v>
      </c>
      <c r="I32" s="1">
        <v>44582.83302547548</v>
      </c>
      <c r="J32" t="s">
        <v>207</v>
      </c>
      <c r="K32" t="s">
        <v>94</v>
      </c>
      <c r="L32" s="1">
        <v>43868</v>
      </c>
      <c r="M32" t="s">
        <v>65</v>
      </c>
      <c r="N32" t="s">
        <v>66</v>
      </c>
      <c r="O32" t="s">
        <v>208</v>
      </c>
      <c r="R32" t="s">
        <v>209</v>
      </c>
      <c r="S32" t="b">
        <v>0</v>
      </c>
      <c r="T32" s="1">
        <v>45292</v>
      </c>
      <c r="U32" s="2">
        <f>HYPERLINK("https://sbirkapp.gov.cz/detail/SPPDFHLAB6AEXBHS", "https://sbirkapp.gov.cz/detail/SPPDFHLAB6AEXBHS")</f>
        <v>0</v>
      </c>
      <c r="V32" t="s">
        <v>210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211</v>
      </c>
      <c r="F33" t="s">
        <v>36</v>
      </c>
      <c r="G33" t="s">
        <v>212</v>
      </c>
      <c r="H33" s="1">
        <v>41617</v>
      </c>
      <c r="I33" s="1">
        <v>44582.83301821697</v>
      </c>
      <c r="J33" t="s">
        <v>213</v>
      </c>
      <c r="K33" t="s">
        <v>94</v>
      </c>
      <c r="L33" s="1">
        <v>41621</v>
      </c>
      <c r="M33" t="s">
        <v>214</v>
      </c>
      <c r="N33" t="s">
        <v>215</v>
      </c>
      <c r="Q33" t="s">
        <v>216</v>
      </c>
      <c r="S33" t="b">
        <v>1</v>
      </c>
      <c r="U33" s="2">
        <f>HYPERLINK("https://sbirkapp.gov.cz/detail/SPPK37N5MXMPKDHS", "https://sbirkapp.gov.cz/detail/SPPK37N5MXMPKDHS")</f>
        <v>0</v>
      </c>
      <c r="V33" t="s">
        <v>217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218</v>
      </c>
      <c r="F34" t="s">
        <v>36</v>
      </c>
      <c r="G34" t="s">
        <v>219</v>
      </c>
      <c r="H34" s="1">
        <v>43143</v>
      </c>
      <c r="I34" s="1">
        <v>44582.83300954894</v>
      </c>
      <c r="J34" t="s">
        <v>220</v>
      </c>
      <c r="K34" t="s">
        <v>94</v>
      </c>
      <c r="L34" s="1">
        <v>43145</v>
      </c>
      <c r="M34" t="s">
        <v>221</v>
      </c>
      <c r="N34" t="s">
        <v>222</v>
      </c>
      <c r="S34" t="b">
        <v>1</v>
      </c>
      <c r="U34" s="2">
        <f>HYPERLINK("https://sbirkapp.gov.cz/detail/SPPYTKNO6E4PXLDE", "https://sbirkapp.gov.cz/detail/SPPYTKNO6E4PXLDE")</f>
        <v>0</v>
      </c>
      <c r="V34" t="s">
        <v>223</v>
      </c>
      <c r="W34">
        <v>2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224</v>
      </c>
      <c r="F35" t="s">
        <v>36</v>
      </c>
      <c r="G35" t="s">
        <v>225</v>
      </c>
      <c r="H35" s="1">
        <v>43808</v>
      </c>
      <c r="I35" s="1">
        <v>44581.83334631398</v>
      </c>
      <c r="J35" t="s">
        <v>226</v>
      </c>
      <c r="K35" t="s">
        <v>94</v>
      </c>
      <c r="L35" s="1">
        <v>43810</v>
      </c>
      <c r="M35" t="s">
        <v>65</v>
      </c>
      <c r="N35" t="s">
        <v>66</v>
      </c>
      <c r="Q35" t="s">
        <v>227</v>
      </c>
      <c r="R35" t="s">
        <v>209</v>
      </c>
      <c r="S35" t="b">
        <v>0</v>
      </c>
      <c r="T35" s="1">
        <v>45292</v>
      </c>
      <c r="U35" s="2">
        <f>HYPERLINK("https://sbirkapp.gov.cz/detail/SPPK3HQQIXTMDRPC", "https://sbirkapp.gov.cz/detail/SPPK3HQQIXTMDRPC")</f>
        <v>0</v>
      </c>
      <c r="V35" t="s">
        <v>228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229</v>
      </c>
      <c r="F36" t="s">
        <v>36</v>
      </c>
      <c r="G36" t="s">
        <v>230</v>
      </c>
      <c r="H36" s="1">
        <v>44284</v>
      </c>
      <c r="I36" s="1">
        <v>44581.8328149961</v>
      </c>
      <c r="J36" t="s">
        <v>231</v>
      </c>
      <c r="K36" t="s">
        <v>94</v>
      </c>
      <c r="L36" s="1">
        <v>44292</v>
      </c>
      <c r="M36" t="s">
        <v>53</v>
      </c>
      <c r="N36" t="s">
        <v>54</v>
      </c>
      <c r="R36" t="s">
        <v>232</v>
      </c>
      <c r="S36" t="b">
        <v>0</v>
      </c>
      <c r="T36" s="1">
        <v>45292</v>
      </c>
      <c r="U36" s="2">
        <f>HYPERLINK("https://sbirkapp.gov.cz/detail/SPPU2GNE24F3XCGO", "https://sbirkapp.gov.cz/detail/SPPU2GNE24F3XCGO")</f>
        <v>0</v>
      </c>
      <c r="V36" t="s">
        <v>233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234</v>
      </c>
      <c r="F37" t="s">
        <v>36</v>
      </c>
      <c r="G37" t="s">
        <v>235</v>
      </c>
      <c r="H37" s="1">
        <v>44452</v>
      </c>
      <c r="I37" s="1">
        <v>44581.3747256366</v>
      </c>
      <c r="J37" t="s">
        <v>236</v>
      </c>
      <c r="K37" t="s">
        <v>94</v>
      </c>
      <c r="L37" s="1">
        <v>44455</v>
      </c>
      <c r="M37" t="s">
        <v>237</v>
      </c>
      <c r="N37" t="s">
        <v>238</v>
      </c>
      <c r="S37" t="b">
        <v>1</v>
      </c>
      <c r="U37" s="2">
        <f>HYPERLINK("https://sbirkapp.gov.cz/detail/SPPVD25TRGBBJPHW", "https://sbirkapp.gov.cz/detail/SPPVD25TRGBBJPHW")</f>
        <v>0</v>
      </c>
      <c r="V37" t="s">
        <v>239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240</v>
      </c>
      <c r="F38" t="s">
        <v>36</v>
      </c>
      <c r="G38" t="s">
        <v>241</v>
      </c>
      <c r="H38" s="1">
        <v>44501</v>
      </c>
      <c r="I38" s="1">
        <v>44580.62454107174</v>
      </c>
      <c r="J38" t="s">
        <v>236</v>
      </c>
      <c r="K38" t="s">
        <v>94</v>
      </c>
      <c r="L38" s="1">
        <v>44509</v>
      </c>
      <c r="M38" t="s">
        <v>39</v>
      </c>
      <c r="N38" t="s">
        <v>40</v>
      </c>
      <c r="R38" t="s">
        <v>70</v>
      </c>
      <c r="S38" t="b">
        <v>0</v>
      </c>
      <c r="T38" s="1">
        <v>44927</v>
      </c>
      <c r="U38" s="2">
        <f>HYPERLINK("https://sbirkapp.gov.cz/detail/SPP6NMBTVFJD62JC", "https://sbirkapp.gov.cz/detail/SPP6NMBTVFJD62JC")</f>
        <v>0</v>
      </c>
      <c r="V38" t="s">
        <v>242</v>
      </c>
      <c r="W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2026-10-16T06:31:01Z</dcterms:created>
  <dcterms:modified xsi:type="dcterms:W3CDTF">2026-10-16T06:31:01Z</dcterms:modified>
</cp:coreProperties>
</file>