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<sst xmlns="http://schemas.openxmlformats.org/spreadsheetml/2006/main" count="943" uniqueCount="385">
  <si>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</si>
  <si>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</si>
  <si>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</si>
  <si>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</si>
  <si>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</si>
  <si>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</si>
  <si>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</si>
  <si>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</si>
  <si>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</si>
  <si>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</si>
  <si>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</si>
  <si>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</si>
  <si>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</si>
  <si>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</si>
  <si>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</si>
  <si>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</si>
  <si>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</si>
  <si>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</si>
  <si>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</si>
  <si>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</si>
  <si>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</si>
  <si>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</si>
  <si>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</si>
  <si>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Kutná Hora</t>
  </si>
  <si>
    <t>00236195</t>
  </si>
  <si>
    <t>b65bfx3</t>
  </si>
  <si>
    <t>Středočeský kraj</t>
  </si>
  <si>
    <t>14/2026</t>
  </si>
  <si>
    <t>Obecně závazná vyhláška</t>
  </si>
  <si>
    <t>Města Kutná Hora o zákazu konzumace alkoholických nápojů na veřejném prostranství</t>
  </si>
  <si>
    <t>2026-10-08</t>
  </si>
  <si>
    <t>Běžný</t>
  </si>
  <si>
    <t>veřejný pořádek - konzumace alkoholu</t>
  </si>
  <si>
    <t>zákon č. 128/2000 Sb., o obcích - § 10 písm. a) - konzumace alkoholu</t>
  </si>
  <si>
    <t>9/2026: Města Kutná Hora o zákazu konzumace alkoholických nápojů na veřejném prostranství</t>
  </si>
  <si>
    <t>1770723588</t>
  </si>
  <si>
    <t>13/2026</t>
  </si>
  <si>
    <t>Města Kutná Hora o nočním klidu na rok 2026</t>
  </si>
  <si>
    <t>noční klid</t>
  </si>
  <si>
    <t>zákon č. 251/2016 Sb., o některých přestupcích - § 5 odst. 7</t>
  </si>
  <si>
    <t>8/2026: Města Kutná Hora o nočním klidu na rok 2026</t>
  </si>
  <si>
    <t>1770720346</t>
  </si>
  <si>
    <t>12/2026</t>
  </si>
  <si>
    <t>Nařízení</t>
  </si>
  <si>
    <t>Města Kutná Hora, o zimní údržbě místních komunikací</t>
  </si>
  <si>
    <t>2026-11-01</t>
  </si>
  <si>
    <t>pozemní komunikace - odstranění závad ve schůdnosti; pozemní komunikace - vyznačení neudržovaných úseků</t>
  </si>
  <si>
    <t xml:space="preserve">zákon č. 13/1997 Sb., o pozemních komunikacích - § 27 odst. 7 ; zákon č. 13/1997 Sb., o pozemních komunikacích - § 27 odst. 5 </t>
  </si>
  <si>
    <t>1769833299</t>
  </si>
  <si>
    <t>11/2026</t>
  </si>
  <si>
    <t>města Kutná Hora, o placeném stání silničních motorových vozidel na místních komunikacích ve vymezené oblasti města Kutná Hora</t>
  </si>
  <si>
    <t>2026-07-29</t>
  </si>
  <si>
    <t xml:space="preserve">pozemní komunikace - zpoplatnění stání a odstavení </t>
  </si>
  <si>
    <t xml:space="preserve">zákon č. 13/1997 Sb., o pozemních komunikacích - § 23 odst. 1 </t>
  </si>
  <si>
    <t>1/2026: Města Kutná Hora, o placeném stání silničních motorových vozidel na místních komunikacích ve vymezené oblasti města Kutná Hora</t>
  </si>
  <si>
    <t>1740757266</t>
  </si>
  <si>
    <t>10/2026</t>
  </si>
  <si>
    <t>Města Kutná Hora, o zákazu šíření reklamy na veřejně přístupných místech mimo provozovnu</t>
  </si>
  <si>
    <t>2026-07-09</t>
  </si>
  <si>
    <t>reklama na veřejných místech</t>
  </si>
  <si>
    <t>zákon č. 40/1995 Sb., o regulaci reklamy - § 2 odst. 1 písm. d) a odst. 5</t>
  </si>
  <si>
    <t>5/2026: Města Kutná Hora, o zákazu šíření reklamy na veřejně přístupných místech mimo provozovnu</t>
  </si>
  <si>
    <t>1730332455</t>
  </si>
  <si>
    <t>9/2026</t>
  </si>
  <si>
    <t>2026-07-10</t>
  </si>
  <si>
    <t>7/2026: Města Kutná Hora o zákazu konzumace alkoholických nápojů na veřejném prostranství</t>
  </si>
  <si>
    <t>14/2026: Města Kutná Hora o zákazu konzumace alkoholických nápojů na veřejném prostranství</t>
  </si>
  <si>
    <t>1721474806</t>
  </si>
  <si>
    <t>8/2026</t>
  </si>
  <si>
    <t>6/2026: Města Kutná Hora o nočním klidu na rok 2026</t>
  </si>
  <si>
    <t>13/2026: Města Kutná Hora o nočním klidu na rok 2026</t>
  </si>
  <si>
    <t>1721462088</t>
  </si>
  <si>
    <t>7/2026</t>
  </si>
  <si>
    <t>2026-04-25</t>
  </si>
  <si>
    <t>4/2026: Města Kutná Hora o zákazu konzumace alkoholických nápojů na veřejném prostranství</t>
  </si>
  <si>
    <t>1678030998</t>
  </si>
  <si>
    <t>6/2026</t>
  </si>
  <si>
    <t>3/2026: Města Kutná Hora o nočním klidu na rok 2026</t>
  </si>
  <si>
    <t>1678026185</t>
  </si>
  <si>
    <t>5/2026</t>
  </si>
  <si>
    <t>2026-03-04</t>
  </si>
  <si>
    <t>14/2025: Města Kutná Hora o zákazu šíření reklamy na veřejně přístupných místech mimo provozovnu</t>
  </si>
  <si>
    <t>10/2026: Města Kutná Hora, o zákazu šíření reklamy na veřejně přístupných místech mimo provozovnu</t>
  </si>
  <si>
    <t>1651286034</t>
  </si>
  <si>
    <t>4/2026</t>
  </si>
  <si>
    <t>2026-03-03</t>
  </si>
  <si>
    <t>17/2025: Města Kutná Hora o zákazu konzumace alkoholických nápojů na veřejném prostranství</t>
  </si>
  <si>
    <t>1651069477</t>
  </si>
  <si>
    <t>3/2026</t>
  </si>
  <si>
    <t>16/2025: Města Kutná Hora o nočním klidu</t>
  </si>
  <si>
    <t>1651067821</t>
  </si>
  <si>
    <t>2/2026</t>
  </si>
  <si>
    <t>města Kutná Hora, kterou se zrušuje obecně závazná vyhláška č. 1/2023</t>
  </si>
  <si>
    <t>zrušovací</t>
  </si>
  <si>
    <t>ústavní zákon č. 1/1993 Sb., Ústava České republiky - čl. 104 odst. 3 - zrušovací OZV</t>
  </si>
  <si>
    <t>1/2023: Obecně závazná vyhláška Města Kutná Hora, kterou se stanoví školské obvody mateřských škol zřízených Městem Kutná Hora</t>
  </si>
  <si>
    <t>1651066292</t>
  </si>
  <si>
    <t>1/2026</t>
  </si>
  <si>
    <t>Města Kutná Hora, o placeném stání silničních motorových vozidel na místních komunikacích ve vymezené oblasti města Kutná Hora</t>
  </si>
  <si>
    <t>2026-02-13</t>
  </si>
  <si>
    <t>5/2011: Města Kutná Hora č. 5/2011 o placeném stání silničních motorových vozidel na místních komunikacích ve vymezené oblasti města Kutné Hory</t>
  </si>
  <si>
    <t>11/2026: města Kutná Hora, o placeném stání silničních motorových vozidel na místních komunikacích ve vymezené oblasti města Kutná Hora; 11/2026: města Kutná Hora, o placeném stání silničních motorových vozidel na místních komunikacích ve vymezené oblasti města Kutná Hora</t>
  </si>
  <si>
    <t>1642609320</t>
  </si>
  <si>
    <t>17/2025</t>
  </si>
  <si>
    <t>2026-01-06</t>
  </si>
  <si>
    <t>alkohol - zákaz konzumace</t>
  </si>
  <si>
    <t>zákon č. 65/2017 Sb., o ochraně zdraví před škodlivými účinky návykových látek - § 17 odst. 2 písm. a)</t>
  </si>
  <si>
    <t>11/2025: Města Kutné Hory o zákazu konzumace alkoholických nápojů na veřejném prostranství</t>
  </si>
  <si>
    <t>1624973794</t>
  </si>
  <si>
    <t>16/2025</t>
  </si>
  <si>
    <t>Města Kutná Hora o nočním klidu</t>
  </si>
  <si>
    <t>12/2025: Města Kutná Hora o nočním klidu</t>
  </si>
  <si>
    <t>1624963834</t>
  </si>
  <si>
    <t>15/2025</t>
  </si>
  <si>
    <t>Města Kutná Hora o stanovení školských obvodů spádových základních škol</t>
  </si>
  <si>
    <t>2025-12-05</t>
  </si>
  <si>
    <t>školské obvody - základní školy</t>
  </si>
  <si>
    <t>zákon č. 561/2004 Sb., školský zákon - § 178 odst. 2 písm. b)</t>
  </si>
  <si>
    <t>2/2023: Obecně závazná vyhláška Města Kutná Hora, kterou se stanoví školské obvody základních škol zřízených Městem Kutná Hora</t>
  </si>
  <si>
    <t>1608621661</t>
  </si>
  <si>
    <t>14/2025</t>
  </si>
  <si>
    <t>Města Kutná Hora o zákazu šíření reklamy na veřejně přístupných místech mimo provozovnu</t>
  </si>
  <si>
    <t>2025-12-04</t>
  </si>
  <si>
    <t>1607742875</t>
  </si>
  <si>
    <t>13/2025</t>
  </si>
  <si>
    <t>2025-11-01</t>
  </si>
  <si>
    <t>1579803077</t>
  </si>
  <si>
    <t>12/2025</t>
  </si>
  <si>
    <t>2025-07-15</t>
  </si>
  <si>
    <t>9/2025: Města Kutná Hora o nočním klidu</t>
  </si>
  <si>
    <t>1545842808</t>
  </si>
  <si>
    <t>11/2025</t>
  </si>
  <si>
    <t>Města Kutné Hory o zákazu konzumace alkoholických nápojů na veřejném prostranství</t>
  </si>
  <si>
    <t>8/2025: Města Kutné Hory o zákazu konzumace alkoholických nápojů na veřejném prostranství</t>
  </si>
  <si>
    <t>1545833275</t>
  </si>
  <si>
    <t>10/2025</t>
  </si>
  <si>
    <t>Města Kutná Hora, kterým se stanovuje výše nájemného hrobového místa a kolumbární schránky</t>
  </si>
  <si>
    <t>2025-06-20</t>
  </si>
  <si>
    <t>ústavní zákon č. 1/1993 Sb., Ústava České republiky - čl. 79 odst. 3 - zrušovací nařízení</t>
  </si>
  <si>
    <t>4/2025: Města Kutná Hora, kterým se stanovuje výše nájemného hrobového místa a kolumbární schránky</t>
  </si>
  <si>
    <t>1534943323</t>
  </si>
  <si>
    <t>9/2025</t>
  </si>
  <si>
    <t>2025-06-19</t>
  </si>
  <si>
    <t>6/2025: Města Kutná Hora o nočním klidu</t>
  </si>
  <si>
    <t>1534488973</t>
  </si>
  <si>
    <t>8/2025</t>
  </si>
  <si>
    <t>5/2025: Města Kutná Hora o zákazu konzumace alkoholických nápojů na veřejném prostranství</t>
  </si>
  <si>
    <t>1534474730</t>
  </si>
  <si>
    <t>7/2025</t>
  </si>
  <si>
    <t>města Kutné Hory o regulaci používání zábavní pyrotechniky</t>
  </si>
  <si>
    <t>2025-07-01</t>
  </si>
  <si>
    <t>veřejný pořádek - pyrotechnika</t>
  </si>
  <si>
    <t>zákon č. 128/2000 Sb., o obcích - § 10 písm. a) - pyrotechnika</t>
  </si>
  <si>
    <t>1517323075</t>
  </si>
  <si>
    <t>6/2025</t>
  </si>
  <si>
    <t>2025-05-08</t>
  </si>
  <si>
    <t>2/2025: Města Kutná Hora o nočním klidu</t>
  </si>
  <si>
    <t>1513290220</t>
  </si>
  <si>
    <t>5/2025</t>
  </si>
  <si>
    <t>1/2025: Města Kutná Hora o zákazu konzumace alkoholických nápojů na veřejném prostranství</t>
  </si>
  <si>
    <t>1513221753</t>
  </si>
  <si>
    <t>4/2025</t>
  </si>
  <si>
    <t>jiná</t>
  </si>
  <si>
    <t xml:space="preserve">ústavní zákon č. 1/1993 Sb., Ústava České republiky - čl. 79 odst. 3 </t>
  </si>
  <si>
    <t>10/2025: Města Kutná Hora, kterým se stanovuje výše nájemného hrobového místa a kolumbární schránky</t>
  </si>
  <si>
    <t>1513201119</t>
  </si>
  <si>
    <t>3/2025</t>
  </si>
  <si>
    <t>o stanovení obecního systému odpadového hospodářství</t>
  </si>
  <si>
    <t>2025-03-07</t>
  </si>
  <si>
    <t>systém odpadového hospodářství</t>
  </si>
  <si>
    <t>zákon č. 541/2020 Sb., o odpadech - § 59 odst. 4</t>
  </si>
  <si>
    <t>1/2022: Obecně závazná vyhláška č. 1/2022, o stanovení obecního systému odpadového hospodářství</t>
  </si>
  <si>
    <t>1482950347</t>
  </si>
  <si>
    <t>2/2025</t>
  </si>
  <si>
    <t>2025-02-26</t>
  </si>
  <si>
    <t>2/2024: Města Kutná Hora o nočním klidu; 4/2024: Města Kutná Hora, kterou se mění Obecně závazná vyhláška Města Kutná Hora č. 02/2024 o nočním klidu</t>
  </si>
  <si>
    <t>1478098247</t>
  </si>
  <si>
    <t>1/2025</t>
  </si>
  <si>
    <t>2025-02-22</t>
  </si>
  <si>
    <t>3/2024: Města Kutná Hora o zákazu konzumace alkoholických nápojů na veřejném prostranství; 5/2024: Města Kutná Hora, kterou se mění Obecně závazná vyhláška Města Kutná Hora č. 3/2024 o zákazu konzumace alkoholických nápojů na veřejném prostranství</t>
  </si>
  <si>
    <t>1476676111</t>
  </si>
  <si>
    <t>2/2020</t>
  </si>
  <si>
    <t>Města Kutná Hora č. 2/2020, kterým se vydává "Tržní řád"</t>
  </si>
  <si>
    <t>2020-04-23</t>
  </si>
  <si>
    <t>Dle přechodného ustanovení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</si>
  <si>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</si>
  <si>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</si>
  <si>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1456332456</t>
  </si>
  <si>
    <t>1/2009</t>
  </si>
  <si>
    <t>Města Kutná Hora č. 1/2009 o ochraně hnízdní populace rorýse obecného při rekonstrukcích budov</t>
  </si>
  <si>
    <t>2009-05-22</t>
  </si>
  <si>
    <t>1456196640</t>
  </si>
  <si>
    <t>2/2017</t>
  </si>
  <si>
    <t>Města Kutná Hora č. 2/2017 o stanovení maximálních cen za odstranění vozidel na území města Kutná Hora</t>
  </si>
  <si>
    <t>2017-05-24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</si>
  <si>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</si>
  <si>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</si>
  <si>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</si>
  <si>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</si>
  <si>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1451742473</t>
  </si>
  <si>
    <t>5/2011</t>
  </si>
  <si>
    <t>Města Kutná Hora č. 5/2011 o placeném stání silničních motorových vozidel na místních komunikacích ve vymezené oblasti města Kutné Hory</t>
  </si>
  <si>
    <t>2012-01-13</t>
  </si>
  <si>
    <t>1/2026: Města Kutná Hora, o placeném stání silničních motorových vozidel na místních komunikacích ve vymezené oblasti města Kutná Hora; 1/2026: Města Kutná Hora, o placeném stání silničních motorových vozidel na místních komunikacích ve vymezené oblasti města Kutná Hora; 1/2026: Města Kutná Hora, o placeném stání silničních motorových vozidel na místních komunikacích ve vymezené oblasti města Kutná Hora</t>
  </si>
  <si>
    <t>1451727820</t>
  </si>
  <si>
    <t>5/2018</t>
  </si>
  <si>
    <t>Města Kutná Hora č. 5/2018 o regulaci provozování hazardních her</t>
  </si>
  <si>
    <t>2018-09-29</t>
  </si>
  <si>
    <t>hazardní hry</t>
  </si>
  <si>
    <t>zákon č. 186/2016 Sb., o hazardních hrách - § 12 odst. 1</t>
  </si>
  <si>
    <t>1451407004</t>
  </si>
  <si>
    <t>2/2015</t>
  </si>
  <si>
    <t>Města Kutná hora č. 2/2015 o veřejném pořádku</t>
  </si>
  <si>
    <t>2015-06-04</t>
  </si>
  <si>
    <t>veřejný pořádek - chov a pohyb zvířat; veřejný pořádek - jiné; pohyb psů</t>
  </si>
  <si>
    <t>zákon č. 128/2000 Sb., o obcích - § 10 písm. a)  - chov a pohyb zvířat; zákon č. 128/2000 Sb., o obcích - § 10 písm. c) - jiné; zákon č. 246/1992 Sb., na ochranu zvířat proti týrání - § 24 odst. 2</t>
  </si>
  <si>
    <t>1451383292</t>
  </si>
  <si>
    <t>9/2004</t>
  </si>
  <si>
    <t>Města Kutná Hora č. 9/2004 kterou se zřizuje městská policie v Kutné Hoře</t>
  </si>
  <si>
    <t>2004-11-10</t>
  </si>
  <si>
    <t>obecní policie</t>
  </si>
  <si>
    <t xml:space="preserve">zákon č. 553/1991 Sb., o obecní policii - § 1 odst. 1 </t>
  </si>
  <si>
    <t>1451311344</t>
  </si>
  <si>
    <t>10/2024</t>
  </si>
  <si>
    <t>Města Kutná Hora o místním poplatku z pobytu</t>
  </si>
  <si>
    <t>2025-10-01</t>
  </si>
  <si>
    <t>místní poplatek z pobytu</t>
  </si>
  <si>
    <t>zákon č. 565/1990 Sb., o místních poplatcích - § 14 - z pobytu</t>
  </si>
  <si>
    <t>12/2023: Města Kutná Hora o místním poplatku z pobytu</t>
  </si>
  <si>
    <t>1451233700</t>
  </si>
  <si>
    <t>9/2024</t>
  </si>
  <si>
    <t>Města Kutná Hora o zimní údržbě místních komunikací</t>
  </si>
  <si>
    <t>2024-11-01</t>
  </si>
  <si>
    <t>pozemní komunikace - vyznačení neudržovaných úseků; pozemní komunikace - odstranění závad ve schůdnosti</t>
  </si>
  <si>
    <t xml:space="preserve">zákon č. 13/1997 Sb., o pozemních komunikacích - § 27 odst. 5 ; zákon č. 13/1997 Sb., o pozemních komunikacích - § 27 odst. 7 </t>
  </si>
  <si>
    <t>4/2022: Nařízení Města Kutná Hora č. 4/2022 o zimní údržbě místních komunikací</t>
  </si>
  <si>
    <t>1420049626</t>
  </si>
  <si>
    <t>8/2024</t>
  </si>
  <si>
    <t>města Kutná Hora, kterou se vydává požární rád města</t>
  </si>
  <si>
    <t>2024-10-08</t>
  </si>
  <si>
    <t>požární ochrana - požární řád</t>
  </si>
  <si>
    <t>zákon č. 133/1985 Sb., o požární ochraně - § 29 odst. 1 písm. o) bod 1</t>
  </si>
  <si>
    <t>1415856944</t>
  </si>
  <si>
    <t>7/2024</t>
  </si>
  <si>
    <t>města Kutná Hora o stanovení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</si>
  <si>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</si>
  <si>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</si>
  <si>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2; zákon č. 338/1992 Sb., o dani z nemovitých věcí - § 12 odst. 1 písm. a) bod 4</t>
  </si>
  <si>
    <t>1415655444</t>
  </si>
  <si>
    <t>6/2024</t>
  </si>
  <si>
    <t>Města Kutná Hora o záměru zadat zpracování lesních hospodářských osnov</t>
  </si>
  <si>
    <t>2024-08-07</t>
  </si>
  <si>
    <t>lesní hospodářské osnovy</t>
  </si>
  <si>
    <t>zákon č. 289/1995 Sb., lesní zákon - § 25 odst. 2</t>
  </si>
  <si>
    <t>1389353029</t>
  </si>
  <si>
    <t>5/2024</t>
  </si>
  <si>
    <t>Města Kutná Hora, kterou se mění Obecně závazná vyhláška Města Kutná Hora č. 3/2024 o zákazu konzumace alkoholických nápojů na veřejném prostranství</t>
  </si>
  <si>
    <t>2024-07-11</t>
  </si>
  <si>
    <t>3/2024: Města Kutná Hora o zákazu konzumace alkoholických nápojů na veřejném prostranství</t>
  </si>
  <si>
    <t>1378167226</t>
  </si>
  <si>
    <t>4/2024</t>
  </si>
  <si>
    <t>Města Kutná Hora, kterou se mění Obecně závazná vyhláška Města Kutná Hora č. 02/2024 o nočním klidu</t>
  </si>
  <si>
    <t>2/2024: Města Kutná Hora o nočním klidu</t>
  </si>
  <si>
    <t>1378165583</t>
  </si>
  <si>
    <t>3/2024</t>
  </si>
  <si>
    <t>2024-05-08</t>
  </si>
  <si>
    <t>4/2023: Obecně závazná vyhláška Města Kutná Hora o zákazu konzumace alkoholických nápojů na veřejném prostranství; 8/2023: kterou se mění Obecně závazná vyhláška Města Kutná Hora č. 04/2023, o zákazu konzumace alkoholických nápojů na veřejném prostranství</t>
  </si>
  <si>
    <t>5/2024: Města Kutná Hora, kterou se mění Obecně závazná vyhláška Města Kutná Hora č. 3/2024 o zákazu konzumace alkoholických nápojů na veřejném prostranství; 5/2024: Města Kutná Hora, kterou se mění Obecně závazná vyhláška Města Kutná Hora č. 3/2024 o zákazu konzumace alkoholických nápojů na veřejném prostranství</t>
  </si>
  <si>
    <t>1348135847</t>
  </si>
  <si>
    <t>2/2024</t>
  </si>
  <si>
    <t>3/2023: Obecně závazná vyhláška Města Kutná Hora o nočním klidu; 6/2023: kterou se mění Obecně závazná vyhláška Města Kutná Hora č. 03/2023, o nočním klidu</t>
  </si>
  <si>
    <t>4/2024: Města Kutná Hora, kterou se mění Obecně závazná vyhláška Města Kutná Hora č. 02/2024 o nočním klidu</t>
  </si>
  <si>
    <t>1348130918</t>
  </si>
  <si>
    <t>1/2024</t>
  </si>
  <si>
    <t>města Kutná Hora, o místním poplatku za užívání veřejného prostranství</t>
  </si>
  <si>
    <t>2024-03-01</t>
  </si>
  <si>
    <t>místní poplatek za užívání veřejného prostranství</t>
  </si>
  <si>
    <t>zákon č. 565/1990 Sb., o místních poplatcích - § 14 - za užívání veřejného prostranství</t>
  </si>
  <si>
    <t>1315992913</t>
  </si>
  <si>
    <t>12/2023</t>
  </si>
  <si>
    <t>2024-01-01</t>
  </si>
  <si>
    <t>10/2023: Města Kutná Hora o místním poplatku z pobytu</t>
  </si>
  <si>
    <t>10/2024: Města Kutná Hora o místním poplatku z pobytu</t>
  </si>
  <si>
    <t>1285332612</t>
  </si>
  <si>
    <t>11/2023</t>
  </si>
  <si>
    <t>Města Kutná Hora o místním poplatku ze psů</t>
  </si>
  <si>
    <t>místní poplatek ze psů</t>
  </si>
  <si>
    <t>zákon č. 565/1990 Sb., o místních poplatcích - § 14 - ze psů</t>
  </si>
  <si>
    <t>1266373769</t>
  </si>
  <si>
    <t>10/2023</t>
  </si>
  <si>
    <t>1266369708</t>
  </si>
  <si>
    <t>9/2023</t>
  </si>
  <si>
    <t>Města Kutná Hora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</si>
  <si>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</si>
  <si>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</si>
  <si>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8/2021: Obecně závazná vyhláška Města Kutná Hora č. 8/2021 o místním poplatku za obecní systém odpadového hospodářství; 9/2022: Obecně závazná vyhláška Města Kutná Hora č. 6/2022, kterou se mění obecně závazná vyhláška Města Kutná Hora č. 8/2021 o místním poplatku za obecní systém odpadového hospodářství</t>
  </si>
  <si>
    <t>1266341820</t>
  </si>
  <si>
    <t>8/2023</t>
  </si>
  <si>
    <t>kterou se mění Obecně závazná vyhláška Města Kutná Hora č. 04/2023, o zákazu konzumace alkoholických nápojů na veřejném prostranství</t>
  </si>
  <si>
    <t>2023-08-11</t>
  </si>
  <si>
    <t>4/2023: Obecně závazná vyhláška Města Kutná Hora o zákazu konzumace alkoholických nápojů na veřejném prostranství</t>
  </si>
  <si>
    <t>3/2024: Města Kutná Hora o zákazu konzumace alkoholických nápojů na veřejném prostranství; 3/2024: Města Kutná Hora o zákazu konzumace alkoholických nápojů na veřejném prostranství</t>
  </si>
  <si>
    <t>1221237180</t>
  </si>
  <si>
    <t>7/2023</t>
  </si>
  <si>
    <t>o zrušení Obecně závazné vyhlášky Města Kutná Hora č. 10/2004 o stejnokroji strážníků Městské policie v Kutné Hoře</t>
  </si>
  <si>
    <t>2023-07-19</t>
  </si>
  <si>
    <t>10/2004: o stejnokroji strážníků Městské policie v Kutné Hoře</t>
  </si>
  <si>
    <t>1211831203</t>
  </si>
  <si>
    <t>10/2004</t>
  </si>
  <si>
    <t>o stejnokroji strážníků Městské policie v Kutné Hoře</t>
  </si>
  <si>
    <t>2004-11-12</t>
  </si>
  <si>
    <t>7/2023: o zrušení Obecně závazné vyhlášky Města Kutná Hora č. 10/2004 o stejnokroji strážníků Městské policie v Kutné Hoře; 7/2023: o zrušení Obecně závazné vyhlášky Města Kutná Hora č. 10/2004 o stejnokroji strážníků Městské policie v Kutné Hoře</t>
  </si>
  <si>
    <t>1211826871</t>
  </si>
  <si>
    <t>6/2023</t>
  </si>
  <si>
    <t>kterou se mění Obecně závazná vyhláška Města Kutná Hora č. 03/2023, o nočním klidu</t>
  </si>
  <si>
    <t>2023-06-01</t>
  </si>
  <si>
    <t>3/2023: Obecně závazná vyhláška Města Kutná Hora o nočním klidu</t>
  </si>
  <si>
    <t>1190984530</t>
  </si>
  <si>
    <t>5/2023</t>
  </si>
  <si>
    <t>Nařízení Města Kutná Hora, kterým se stanovuje výše nájemného hrobového místa a kolumbární schránky</t>
  </si>
  <si>
    <t>2023-04-12</t>
  </si>
  <si>
    <t>1166773170</t>
  </si>
  <si>
    <t>4/2023</t>
  </si>
  <si>
    <t>Obecně závazná vyhláška Města Kutná Hora o zákazu konzumace alkoholických nápojů na veřejném prostranství</t>
  </si>
  <si>
    <t>2023-04-05</t>
  </si>
  <si>
    <t>8/2023: kterou se mění Obecně závazná vyhláška Města Kutná Hora č. 04/2023, o zákazu konzumace alkoholických nápojů na veřejném prostranství</t>
  </si>
  <si>
    <t>1163065999</t>
  </si>
  <si>
    <t>3/2023</t>
  </si>
  <si>
    <t>Obecně závazná vyhláška Města Kutná Hora o nočním klidu</t>
  </si>
  <si>
    <t>02/2018: Obecně závazná vyhláška Města Kutná Hora č. 02/2018, o nočním klidu; 3/2022: Obecně závazná vyhláška Města Kutná Hora č. 03/2022, o změně obecně závazné vyhlášky č. 02/2018, o nočním klidu</t>
  </si>
  <si>
    <t>6/2023: kterou se mění Obecně závazná vyhláška Města Kutná Hora č. 03/2023, o nočním klidu</t>
  </si>
  <si>
    <t>1162834617</t>
  </si>
  <si>
    <t>2/2023</t>
  </si>
  <si>
    <t>Obecně závazná vyhláška Města Kutná Hora, kterou se stanoví školské obvody základních škol zřízených Městem Kutná Hora</t>
  </si>
  <si>
    <t>15/2025: Města Kutná Hora o stanovení školských obvodů spádových základních škol</t>
  </si>
  <si>
    <t>1162822676</t>
  </si>
  <si>
    <t>1/2023</t>
  </si>
  <si>
    <t>Obecně závazná vyhláška Města Kutná Hora, kterou se stanoví školské obvody mateřských škol zřízených Městem Kutná Hora</t>
  </si>
  <si>
    <t>školské obvody - mateřské školy</t>
  </si>
  <si>
    <t>zákon č. 561/2004 Sb., školský zákon - § 179 odst. 3 a § 178 odst. 2 písm. b)</t>
  </si>
  <si>
    <t>2/2026: města Kutná Hora, kterou se zrušuje obecně závazná vyhláška č. 1/2023; 2/2026: města Kutná Hora, kterou se zrušuje obecně závazná vyhláška č. 1/2023</t>
  </si>
  <si>
    <t>1162820651</t>
  </si>
  <si>
    <t>9/2022</t>
  </si>
  <si>
    <t>Obecně závazná vyhláška Města Kutná Hora č. 6/2022, kterou se mění obecně závazná vyhláška Města Kutná Hora č. 8/2021 o místním poplatku za obecní systém odpadového hospodářství</t>
  </si>
  <si>
    <t>2023-01-01</t>
  </si>
  <si>
    <t>8/2021: Obecně závazná vyhláška Města Kutná Hora č. 8/2021 o místním poplatku za obecní systém odpadového hospodářství</t>
  </si>
  <si>
    <t>9/2023: Města Kutná Hora o místním poplatku za obecní systém odpadového hospodářství</t>
  </si>
  <si>
    <t>1116073580</t>
  </si>
  <si>
    <t>8/2021</t>
  </si>
  <si>
    <t>Obecně závazná vyhláška Města Kutná Hora č. 8/2021 o místním poplatku za obecní systém odpadového hospodářství</t>
  </si>
  <si>
    <t>2022-01-01</t>
  </si>
  <si>
    <t>9/2022: Obecně závazná vyhláška Města Kutná Hora č. 6/2022, kterou se mění obecně závazná vyhláška Města Kutná Hora č. 8/2021 o místním poplatku za obecní systém odpadového hospodářství</t>
  </si>
  <si>
    <t>9/2023: Města Kutná Hora o místním poplatku za obecní systém odpadového hospodářství; 9/2023: Města Kutná Hora o místním poplatku za obecní systém odpadového hospodářství</t>
  </si>
  <si>
    <t>1116067686</t>
  </si>
  <si>
    <t>5/2022</t>
  </si>
  <si>
    <t>Obecně závazná vyhláška č. 5/2022 o zrušení Obecně závazné vyhlášky č. 1/2019 o tvorbě a využití prostředků zvláštního účelového účtu na podporu rozvoje bydlení na území Města Kutná Hora</t>
  </si>
  <si>
    <t>2022-12-15</t>
  </si>
  <si>
    <t>1110718879</t>
  </si>
  <si>
    <t>4/2022</t>
  </si>
  <si>
    <t>Nařízení Města Kutná Hora č. 4/2022 o zimní údržbě místních komunikací</t>
  </si>
  <si>
    <t>2022-11-07</t>
  </si>
  <si>
    <t>pozemní komunikace - vyznačení neudržovaných úseků</t>
  </si>
  <si>
    <t xml:space="preserve">zákon č. 13/1997 Sb., o pozemních komunikacích - § 27 odst. 5 </t>
  </si>
  <si>
    <t>9/2024: Města Kutná Hora o zimní údržbě místních komunikací; 9/2024: Města Kutná Hora o zimní údržbě místních komunikací; 9/2024: Města Kutná Hora o zimní údržbě místních komunikací</t>
  </si>
  <si>
    <t>1102023779</t>
  </si>
  <si>
    <t>3/2022</t>
  </si>
  <si>
    <t>Obecně závazná vyhláška Města Kutná Hora č. 03/2022, o změně obecně závazné vyhlášky č. 02/2018, o nočním klidu</t>
  </si>
  <si>
    <t>2022-07-14</t>
  </si>
  <si>
    <t>02/2018: Obecně závazná vyhláška Města Kutná Hora č. 02/2018, o nočním klidu</t>
  </si>
  <si>
    <t>1055704679</t>
  </si>
  <si>
    <t>2/2022</t>
  </si>
  <si>
    <t>Obecně závazná vyhláška Města Kutná Hora č. 02/2022</t>
  </si>
  <si>
    <t>2022-06-03</t>
  </si>
  <si>
    <t>1040720418</t>
  </si>
  <si>
    <t>02/2018</t>
  </si>
  <si>
    <t>Obecně závazná vyhláška Města Kutná Hora č. 02/2018, o nočním klidu</t>
  </si>
  <si>
    <t>2018-04-04</t>
  </si>
  <si>
    <t>zákon č. 251/2016 Sb., o některých přestupcích - § 5 odst. 6</t>
  </si>
  <si>
    <t>2/2022: Obecně závazná vyhláška Města Kutná Hora č. 02/2022; 2/2022: Obecně závazná vyhláška Města Kutná Hora č. 02/2022; 3/2022: Obecně závazná vyhláška Města Kutná Hora č. 03/2022, o změně obecně závazné vyhlášky č. 02/2018, o nočním klidu; 3/2022: Obecně závazná vyhláška Města Kutná Hora č. 03/2022, o změně obecně závazné vyhlášky č. 02/2018, o nočním klidu</t>
  </si>
  <si>
    <t>1040709395</t>
  </si>
  <si>
    <t>1/2022</t>
  </si>
  <si>
    <t>Obecně závazná vyhláška č. 1/2022, o stanovení obecního systému odpadového hospodářství</t>
  </si>
  <si>
    <t>2022-04-08</t>
  </si>
  <si>
    <t>3/2025: o stanovení obecního systému odpadového hospodářství</t>
  </si>
  <si>
    <t>1018701564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</si>
</sst>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8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46280</v>
      </c>
      <c r="I2" s="1">
        <v>46288.3557877017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HYPERLINK("https://sbirkapp.gov.cz/detail/SPPRCEUFZQJES4BG", "https://sbirkapp.gov.cz/detail/SPPRCEUFZQJES4BG")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46280</v>
      </c>
      <c r="I3" s="1">
        <v>46288.35187221594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HYPERLINK("https://sbirkapp.gov.cz/detail/SPP3GIJ7A4HCREPQ", "https://sbirkapp.gov.cz/detail/SPP3GIJ7A4HCREPQ")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43</v>
      </c>
      <c r="G4" t="s">
        <v>44</v>
      </c>
      <c r="H4" s="1">
        <v>46274</v>
      </c>
      <c r="I4" s="1">
        <v>46286.70789742946</v>
      </c>
      <c r="J4" t="s">
        <v>45</v>
      </c>
      <c r="K4" t="s">
        <v>31</v>
      </c>
      <c r="M4" t="s">
        <v>46</v>
      </c>
      <c r="N4" t="s">
        <v>47</v>
      </c>
      <c r="S4" t="b">
        <v>1</v>
      </c>
      <c r="U4" s="2">
        <f>HYPERLINK("https://sbirkapp.gov.cz/detail/SPPZIKBBUOMEMWS6", "https://sbirkapp.gov.cz/detail/SPPZIKBBUOMEMWS6")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43</v>
      </c>
      <c r="G5" t="s">
        <v>50</v>
      </c>
      <c r="H5" s="1">
        <v>46218</v>
      </c>
      <c r="I5" s="1">
        <v>46231.63068254193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HYPERLINK("https://sbirkapp.gov.cz/detail/SPP5VU3DC66WGOR6", "https://sbirkapp.gov.cz/detail/SPP5VU3DC66WGOR6")</f>
        <v>0</v>
      </c>
      <c r="V5" t="s">
        <v>55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43</v>
      </c>
      <c r="G6" t="s">
        <v>57</v>
      </c>
      <c r="H6" s="1">
        <v>46204</v>
      </c>
      <c r="I6" s="1">
        <v>46211.61985624619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HYPERLINK("https://sbirkapp.gov.cz/detail/SPPCSOJAZC77QPR2", "https://sbirkapp.gov.cz/detail/SPPCSOJAZC77QPR2")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29</v>
      </c>
      <c r="H7" s="1">
        <v>46196</v>
      </c>
      <c r="I7" s="1">
        <v>46198.54427390637</v>
      </c>
      <c r="J7" t="s">
        <v>64</v>
      </c>
      <c r="K7" t="s">
        <v>31</v>
      </c>
      <c r="M7" t="s">
        <v>32</v>
      </c>
      <c r="N7" t="s">
        <v>33</v>
      </c>
      <c r="P7" t="s">
        <v>65</v>
      </c>
      <c r="R7" t="s">
        <v>66</v>
      </c>
      <c r="S7" t="b">
        <v>0</v>
      </c>
      <c r="T7" s="1">
        <v>46303</v>
      </c>
      <c r="U7" s="2">
        <f>HYPERLINK("https://sbirkapp.gov.cz/detail/SPPKOC5TRSVWUATQ", "https://sbirkapp.gov.cz/detail/SPPKOC5TRSVWUATQ")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37</v>
      </c>
      <c r="H8" s="1">
        <v>46196</v>
      </c>
      <c r="I8" s="1">
        <v>46198.5338300107</v>
      </c>
      <c r="J8" t="s">
        <v>64</v>
      </c>
      <c r="K8" t="s">
        <v>31</v>
      </c>
      <c r="M8" t="s">
        <v>38</v>
      </c>
      <c r="N8" t="s">
        <v>39</v>
      </c>
      <c r="P8" t="s">
        <v>69</v>
      </c>
      <c r="R8" t="s">
        <v>70</v>
      </c>
      <c r="S8" t="b">
        <v>0</v>
      </c>
      <c r="T8" s="1">
        <v>46303</v>
      </c>
      <c r="U8" s="2">
        <f>HYPERLINK("https://sbirkapp.gov.cz/detail/SPPER3OW2JIYW2IE", "https://sbirkapp.gov.cz/detail/SPPER3OW2JIYW2IE")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29</v>
      </c>
      <c r="H9" s="1">
        <v>46112</v>
      </c>
      <c r="I9" s="1">
        <v>46122.62718234139</v>
      </c>
      <c r="J9" t="s">
        <v>73</v>
      </c>
      <c r="K9" t="s">
        <v>31</v>
      </c>
      <c r="M9" t="s">
        <v>32</v>
      </c>
      <c r="N9" t="s">
        <v>33</v>
      </c>
      <c r="P9" t="s">
        <v>74</v>
      </c>
      <c r="R9" t="s">
        <v>34</v>
      </c>
      <c r="S9" t="b">
        <v>0</v>
      </c>
      <c r="T9" s="1">
        <v>46213</v>
      </c>
      <c r="U9" s="2">
        <f>HYPERLINK("https://sbirkapp.gov.cz/detail/SPPVTQPZDJ2ROJZU", "https://sbirkapp.gov.cz/detail/SPPVTQPZDJ2ROJZU")</f>
        <v>0</v>
      </c>
      <c r="V9" t="s">
        <v>75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37</v>
      </c>
      <c r="H10" s="1">
        <v>46112</v>
      </c>
      <c r="I10" s="1">
        <v>46122.62325902178</v>
      </c>
      <c r="J10" t="s">
        <v>73</v>
      </c>
      <c r="K10" t="s">
        <v>31</v>
      </c>
      <c r="M10" t="s">
        <v>38</v>
      </c>
      <c r="N10" t="s">
        <v>39</v>
      </c>
      <c r="P10" t="s">
        <v>77</v>
      </c>
      <c r="R10" t="s">
        <v>40</v>
      </c>
      <c r="S10" t="b">
        <v>0</v>
      </c>
      <c r="T10" s="1">
        <v>46213</v>
      </c>
      <c r="U10" s="2">
        <f>HYPERLINK("https://sbirkapp.gov.cz/detail/SPPGTWQF72ZNLV5W", "https://sbirkapp.gov.cz/detail/SPPGTWQF72ZNLV5W")</f>
        <v>0</v>
      </c>
      <c r="V10" t="s">
        <v>78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43</v>
      </c>
      <c r="G11" t="s">
        <v>57</v>
      </c>
      <c r="H11" s="1">
        <v>46050</v>
      </c>
      <c r="I11" s="1">
        <v>46070.34401317407</v>
      </c>
      <c r="J11" t="s">
        <v>80</v>
      </c>
      <c r="K11" t="s">
        <v>31</v>
      </c>
      <c r="M11" t="s">
        <v>59</v>
      </c>
      <c r="N11" t="s">
        <v>60</v>
      </c>
      <c r="P11" t="s">
        <v>81</v>
      </c>
      <c r="R11" t="s">
        <v>82</v>
      </c>
      <c r="S11" t="b">
        <v>0</v>
      </c>
      <c r="T11" s="1">
        <v>46212</v>
      </c>
      <c r="U11" s="2">
        <f>HYPERLINK("https://sbirkapp.gov.cz/detail/SPPW4AR2HDDILLQG", "https://sbirkapp.gov.cz/detail/SPPW4AR2HDDILLQG")</f>
        <v>0</v>
      </c>
      <c r="V11" t="s">
        <v>83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84</v>
      </c>
      <c r="F12" t="s">
        <v>28</v>
      </c>
      <c r="G12" t="s">
        <v>29</v>
      </c>
      <c r="H12" s="1">
        <v>46056</v>
      </c>
      <c r="I12" s="1">
        <v>46069.73546155798</v>
      </c>
      <c r="J12" t="s">
        <v>85</v>
      </c>
      <c r="K12" t="s">
        <v>31</v>
      </c>
      <c r="M12" t="s">
        <v>32</v>
      </c>
      <c r="N12" t="s">
        <v>33</v>
      </c>
      <c r="P12" t="s">
        <v>86</v>
      </c>
      <c r="R12" t="s">
        <v>65</v>
      </c>
      <c r="S12" t="b">
        <v>0</v>
      </c>
      <c r="T12" s="1">
        <v>46137</v>
      </c>
      <c r="U12" s="2">
        <f>HYPERLINK("https://sbirkapp.gov.cz/detail/SPPA7P3XSHWOBXAW", "https://sbirkapp.gov.cz/detail/SPPA7P3XSHWOBXAW")</f>
        <v>0</v>
      </c>
      <c r="V12" t="s">
        <v>87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37</v>
      </c>
      <c r="H13" s="1">
        <v>46056</v>
      </c>
      <c r="I13" s="1">
        <v>46069.73259324174</v>
      </c>
      <c r="J13" t="s">
        <v>85</v>
      </c>
      <c r="K13" t="s">
        <v>31</v>
      </c>
      <c r="M13" t="s">
        <v>38</v>
      </c>
      <c r="N13" t="s">
        <v>39</v>
      </c>
      <c r="P13" t="s">
        <v>89</v>
      </c>
      <c r="R13" t="s">
        <v>69</v>
      </c>
      <c r="S13" t="b">
        <v>0</v>
      </c>
      <c r="T13" s="1">
        <v>46137</v>
      </c>
      <c r="U13" s="2">
        <f>HYPERLINK("https://sbirkapp.gov.cz/detail/SPPUUJH2LE5DGEKM", "https://sbirkapp.gov.cz/detail/SPPUUJH2LE5DGEKM")</f>
        <v>0</v>
      </c>
      <c r="V13" t="s">
        <v>90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91</v>
      </c>
      <c r="F14" t="s">
        <v>28</v>
      </c>
      <c r="G14" t="s">
        <v>92</v>
      </c>
      <c r="H14" s="1">
        <v>46056</v>
      </c>
      <c r="I14" s="1">
        <v>46069.72996522402</v>
      </c>
      <c r="J14" t="s">
        <v>85</v>
      </c>
      <c r="K14" t="s">
        <v>31</v>
      </c>
      <c r="M14" t="s">
        <v>93</v>
      </c>
      <c r="N14" t="s">
        <v>94</v>
      </c>
      <c r="P14" t="s">
        <v>95</v>
      </c>
      <c r="S14" t="b">
        <v>1</v>
      </c>
      <c r="U14" s="2">
        <f>HYPERLINK("https://sbirkapp.gov.cz/detail/SPPVONE6GGIYIK22", "https://sbirkapp.gov.cz/detail/SPPVONE6GGIYIK22")</f>
        <v>0</v>
      </c>
      <c r="V14" t="s">
        <v>96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97</v>
      </c>
      <c r="F15" t="s">
        <v>43</v>
      </c>
      <c r="G15" t="s">
        <v>98</v>
      </c>
      <c r="H15" s="1">
        <v>46036</v>
      </c>
      <c r="I15" s="1">
        <v>46051.61829099445</v>
      </c>
      <c r="J15" t="s">
        <v>99</v>
      </c>
      <c r="K15" t="s">
        <v>31</v>
      </c>
      <c r="M15" t="s">
        <v>52</v>
      </c>
      <c r="N15" t="s">
        <v>53</v>
      </c>
      <c r="P15" t="s">
        <v>100</v>
      </c>
      <c r="R15" t="s">
        <v>101</v>
      </c>
      <c r="S15" t="b">
        <v>0</v>
      </c>
      <c r="T15" s="1">
        <v>46232</v>
      </c>
      <c r="U15" s="2">
        <f>HYPERLINK("https://sbirkapp.gov.cz/detail/SPPMRKCHWDG7VTIO", "https://sbirkapp.gov.cz/detail/SPPMRKCHWDG7VTIO")</f>
        <v>0</v>
      </c>
      <c r="V15" t="s">
        <v>102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103</v>
      </c>
      <c r="F16" t="s">
        <v>28</v>
      </c>
      <c r="G16" t="s">
        <v>29</v>
      </c>
      <c r="H16" s="1">
        <v>46007</v>
      </c>
      <c r="I16" s="1">
        <v>46013.57727744136</v>
      </c>
      <c r="J16" t="s">
        <v>104</v>
      </c>
      <c r="K16" t="s">
        <v>31</v>
      </c>
      <c r="M16" t="s">
        <v>105</v>
      </c>
      <c r="N16" t="s">
        <v>106</v>
      </c>
      <c r="P16" t="s">
        <v>107</v>
      </c>
      <c r="R16" t="s">
        <v>74</v>
      </c>
      <c r="S16" t="b">
        <v>0</v>
      </c>
      <c r="T16" s="1">
        <v>46084</v>
      </c>
      <c r="U16" s="2">
        <f>HYPERLINK("https://sbirkapp.gov.cz/detail/SPPAZDCXT5KD7JJQ", "https://sbirkapp.gov.cz/detail/SPPAZDCXT5KD7JJQ")</f>
        <v>0</v>
      </c>
      <c r="V16" t="s">
        <v>108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109</v>
      </c>
      <c r="F17" t="s">
        <v>28</v>
      </c>
      <c r="G17" t="s">
        <v>110</v>
      </c>
      <c r="H17" s="1">
        <v>46007</v>
      </c>
      <c r="I17" s="1">
        <v>46013.56344712522</v>
      </c>
      <c r="J17" t="s">
        <v>104</v>
      </c>
      <c r="K17" t="s">
        <v>31</v>
      </c>
      <c r="M17" t="s">
        <v>38</v>
      </c>
      <c r="N17" t="s">
        <v>39</v>
      </c>
      <c r="P17" t="s">
        <v>111</v>
      </c>
      <c r="R17" t="s">
        <v>77</v>
      </c>
      <c r="S17" t="b">
        <v>0</v>
      </c>
      <c r="T17" s="1">
        <v>46084</v>
      </c>
      <c r="U17" s="2">
        <f>HYPERLINK("https://sbirkapp.gov.cz/detail/SPP33CNRVG63UT5W", "https://sbirkapp.gov.cz/detail/SPP33CNRVG63UT5W")</f>
        <v>0</v>
      </c>
      <c r="V17" t="s">
        <v>112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113</v>
      </c>
      <c r="F18" t="s">
        <v>28</v>
      </c>
      <c r="G18" t="s">
        <v>114</v>
      </c>
      <c r="H18" s="1">
        <v>45972</v>
      </c>
      <c r="I18" s="1">
        <v>45981.64265919243</v>
      </c>
      <c r="J18" t="s">
        <v>115</v>
      </c>
      <c r="K18" t="s">
        <v>31</v>
      </c>
      <c r="M18" t="s">
        <v>116</v>
      </c>
      <c r="N18" t="s">
        <v>117</v>
      </c>
      <c r="P18" t="s">
        <v>118</v>
      </c>
      <c r="S18" t="b">
        <v>1</v>
      </c>
      <c r="U18" s="2">
        <f>HYPERLINK("https://sbirkapp.gov.cz/detail/SPPOW566Y2EGERAE", "https://sbirkapp.gov.cz/detail/SPPOW566Y2EGERAE")</f>
        <v>0</v>
      </c>
      <c r="V18" t="s">
        <v>119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120</v>
      </c>
      <c r="F19" t="s">
        <v>43</v>
      </c>
      <c r="G19" t="s">
        <v>121</v>
      </c>
      <c r="H19" s="1">
        <v>45952</v>
      </c>
      <c r="I19" s="1">
        <v>45980.47017910902</v>
      </c>
      <c r="J19" t="s">
        <v>122</v>
      </c>
      <c r="K19" t="s">
        <v>31</v>
      </c>
      <c r="M19" t="s">
        <v>59</v>
      </c>
      <c r="N19" t="s">
        <v>60</v>
      </c>
      <c r="R19" t="s">
        <v>61</v>
      </c>
      <c r="S19" t="b">
        <v>0</v>
      </c>
      <c r="T19" s="1">
        <v>46085</v>
      </c>
      <c r="U19" s="2">
        <f>HYPERLINK("https://sbirkapp.gov.cz/detail/SPPZWU64377ROHCM", "https://sbirkapp.gov.cz/detail/SPPZWU64377ROHCM")</f>
        <v>0</v>
      </c>
      <c r="V19" t="s">
        <v>123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124</v>
      </c>
      <c r="F20" t="s">
        <v>43</v>
      </c>
      <c r="G20" t="s">
        <v>44</v>
      </c>
      <c r="H20" s="1">
        <v>45896</v>
      </c>
      <c r="I20" s="1">
        <v>45918.35986689833</v>
      </c>
      <c r="J20" t="s">
        <v>125</v>
      </c>
      <c r="K20" t="s">
        <v>31</v>
      </c>
      <c r="M20" t="s">
        <v>46</v>
      </c>
      <c r="N20" t="s">
        <v>47</v>
      </c>
      <c r="S20" t="b">
        <v>1</v>
      </c>
      <c r="U20" s="2">
        <f>HYPERLINK("https://sbirkapp.gov.cz/detail/SPP75IHCFVTE3JSG", "https://sbirkapp.gov.cz/detail/SPP75IHCFVTE3JSG")</f>
        <v>0</v>
      </c>
      <c r="V20" t="s">
        <v>126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127</v>
      </c>
      <c r="F21" t="s">
        <v>28</v>
      </c>
      <c r="G21" t="s">
        <v>110</v>
      </c>
      <c r="H21" s="1">
        <v>45832</v>
      </c>
      <c r="I21" s="1">
        <v>45838.66641803985</v>
      </c>
      <c r="J21" t="s">
        <v>128</v>
      </c>
      <c r="K21" t="s">
        <v>31</v>
      </c>
      <c r="M21" t="s">
        <v>38</v>
      </c>
      <c r="N21" t="s">
        <v>39</v>
      </c>
      <c r="P21" t="s">
        <v>129</v>
      </c>
      <c r="R21" t="s">
        <v>89</v>
      </c>
      <c r="S21" t="b">
        <v>0</v>
      </c>
      <c r="T21" s="1">
        <v>46028</v>
      </c>
      <c r="U21" s="2">
        <f>HYPERLINK("https://sbirkapp.gov.cz/detail/SPP42W5VK5V5GCSA", "https://sbirkapp.gov.cz/detail/SPP42W5VK5V5GCSA")</f>
        <v>0</v>
      </c>
      <c r="V21" t="s">
        <v>130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131</v>
      </c>
      <c r="F22" t="s">
        <v>28</v>
      </c>
      <c r="G22" t="s">
        <v>132</v>
      </c>
      <c r="H22" s="1">
        <v>45832</v>
      </c>
      <c r="I22" s="1">
        <v>45838.65646557601</v>
      </c>
      <c r="J22" t="s">
        <v>128</v>
      </c>
      <c r="K22" t="s">
        <v>31</v>
      </c>
      <c r="M22" t="s">
        <v>105</v>
      </c>
      <c r="N22" t="s">
        <v>106</v>
      </c>
      <c r="P22" t="s">
        <v>133</v>
      </c>
      <c r="R22" t="s">
        <v>86</v>
      </c>
      <c r="S22" t="b">
        <v>0</v>
      </c>
      <c r="T22" s="1">
        <v>46028</v>
      </c>
      <c r="U22" s="2">
        <f>HYPERLINK("https://sbirkapp.gov.cz/detail/SPPB52VOVKQSTNSG", "https://sbirkapp.gov.cz/detail/SPPB52VOVKQSTNSG")</f>
        <v>0</v>
      </c>
      <c r="V22" t="s">
        <v>134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135</v>
      </c>
      <c r="F23" t="s">
        <v>43</v>
      </c>
      <c r="G23" t="s">
        <v>136</v>
      </c>
      <c r="H23" s="1">
        <v>45790</v>
      </c>
      <c r="I23" s="1">
        <v>45813.56475285193</v>
      </c>
      <c r="J23" t="s">
        <v>137</v>
      </c>
      <c r="K23" t="s">
        <v>31</v>
      </c>
      <c r="M23" t="s">
        <v>93</v>
      </c>
      <c r="N23" t="s">
        <v>138</v>
      </c>
      <c r="P23" t="s">
        <v>139</v>
      </c>
      <c r="S23" t="b">
        <v>1</v>
      </c>
      <c r="U23" s="2">
        <f>HYPERLINK("https://sbirkapp.gov.cz/detail/SPP3FZM4K7QUOARW", "https://sbirkapp.gov.cz/detail/SPP3FZM4K7QUOARW")</f>
        <v>0</v>
      </c>
      <c r="V23" t="s">
        <v>140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141</v>
      </c>
      <c r="F24" t="s">
        <v>28</v>
      </c>
      <c r="G24" t="s">
        <v>110</v>
      </c>
      <c r="H24" s="1">
        <v>45797</v>
      </c>
      <c r="I24" s="1">
        <v>45812.69473095809</v>
      </c>
      <c r="J24" t="s">
        <v>142</v>
      </c>
      <c r="K24" t="s">
        <v>31</v>
      </c>
      <c r="M24" t="s">
        <v>38</v>
      </c>
      <c r="N24" t="s">
        <v>39</v>
      </c>
      <c r="P24" t="s">
        <v>143</v>
      </c>
      <c r="R24" t="s">
        <v>111</v>
      </c>
      <c r="S24" t="b">
        <v>0</v>
      </c>
      <c r="T24" s="1">
        <v>45853</v>
      </c>
      <c r="U24" s="2">
        <f>HYPERLINK("https://sbirkapp.gov.cz/detail/SPPVE36XYRWEH4KG", "https://sbirkapp.gov.cz/detail/SPPVE36XYRWEH4KG")</f>
        <v>0</v>
      </c>
      <c r="V24" t="s">
        <v>144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145</v>
      </c>
      <c r="F25" t="s">
        <v>28</v>
      </c>
      <c r="G25" t="s">
        <v>132</v>
      </c>
      <c r="H25" s="1">
        <v>45797</v>
      </c>
      <c r="I25" s="1">
        <v>45812.68164805735</v>
      </c>
      <c r="J25" t="s">
        <v>142</v>
      </c>
      <c r="K25" t="s">
        <v>31</v>
      </c>
      <c r="M25" t="s">
        <v>105</v>
      </c>
      <c r="N25" t="s">
        <v>106</v>
      </c>
      <c r="P25" t="s">
        <v>146</v>
      </c>
      <c r="R25" t="s">
        <v>107</v>
      </c>
      <c r="S25" t="b">
        <v>0</v>
      </c>
      <c r="T25" s="1">
        <v>45853</v>
      </c>
      <c r="U25" s="2">
        <f>HYPERLINK("https://sbirkapp.gov.cz/detail/SPPNZLI3Y7VNRSJK", "https://sbirkapp.gov.cz/detail/SPPNZLI3Y7VNRSJK")</f>
        <v>0</v>
      </c>
      <c r="V25" t="s">
        <v>147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148</v>
      </c>
      <c r="F26" t="s">
        <v>28</v>
      </c>
      <c r="G26" t="s">
        <v>149</v>
      </c>
      <c r="H26" s="1">
        <v>45762</v>
      </c>
      <c r="I26" s="1">
        <v>45777.42971212017</v>
      </c>
      <c r="J26" t="s">
        <v>150</v>
      </c>
      <c r="K26" t="s">
        <v>31</v>
      </c>
      <c r="M26" t="s">
        <v>151</v>
      </c>
      <c r="N26" t="s">
        <v>152</v>
      </c>
      <c r="S26" t="b">
        <v>1</v>
      </c>
      <c r="U26" s="2">
        <f>HYPERLINK("https://sbirkapp.gov.cz/detail/SPPNVWG4HHIEWZAI", "https://sbirkapp.gov.cz/detail/SPPNVWG4HHIEWZAI")</f>
        <v>0</v>
      </c>
      <c r="V26" t="s">
        <v>153</v>
      </c>
      <c r="W26">
        <v>2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154</v>
      </c>
      <c r="F27" t="s">
        <v>28</v>
      </c>
      <c r="G27" t="s">
        <v>110</v>
      </c>
      <c r="H27" s="1">
        <v>45762</v>
      </c>
      <c r="I27" s="1">
        <v>45770.54503512485</v>
      </c>
      <c r="J27" t="s">
        <v>155</v>
      </c>
      <c r="K27" t="s">
        <v>31</v>
      </c>
      <c r="M27" t="s">
        <v>38</v>
      </c>
      <c r="N27" t="s">
        <v>39</v>
      </c>
      <c r="P27" t="s">
        <v>156</v>
      </c>
      <c r="R27" t="s">
        <v>129</v>
      </c>
      <c r="S27" t="b">
        <v>0</v>
      </c>
      <c r="T27" s="1">
        <v>45827</v>
      </c>
      <c r="U27" s="2">
        <f>HYPERLINK("https://sbirkapp.gov.cz/detail/SPPXISIFV43FQ5OK", "https://sbirkapp.gov.cz/detail/SPPXISIFV43FQ5OK")</f>
        <v>0</v>
      </c>
      <c r="V27" t="s">
        <v>157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158</v>
      </c>
      <c r="F28" t="s">
        <v>28</v>
      </c>
      <c r="G28" t="s">
        <v>29</v>
      </c>
      <c r="H28" s="1">
        <v>45762</v>
      </c>
      <c r="I28" s="1">
        <v>45770.49008128529</v>
      </c>
      <c r="J28" t="s">
        <v>155</v>
      </c>
      <c r="K28" t="s">
        <v>31</v>
      </c>
      <c r="M28" t="s">
        <v>105</v>
      </c>
      <c r="N28" t="s">
        <v>106</v>
      </c>
      <c r="P28" t="s">
        <v>159</v>
      </c>
      <c r="R28" t="s">
        <v>133</v>
      </c>
      <c r="S28" t="b">
        <v>0</v>
      </c>
      <c r="T28" s="1">
        <v>45827</v>
      </c>
      <c r="U28" s="2">
        <f>HYPERLINK("https://sbirkapp.gov.cz/detail/SPPE4VZS3SKJGMXA", "https://sbirkapp.gov.cz/detail/SPPE4VZS3SKJGMXA")</f>
        <v>0</v>
      </c>
      <c r="V28" t="s">
        <v>160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161</v>
      </c>
      <c r="F29" t="s">
        <v>43</v>
      </c>
      <c r="G29" t="s">
        <v>136</v>
      </c>
      <c r="H29" s="1">
        <v>45756</v>
      </c>
      <c r="I29" s="1">
        <v>45770.46971805864</v>
      </c>
      <c r="J29" t="s">
        <v>155</v>
      </c>
      <c r="K29" t="s">
        <v>31</v>
      </c>
      <c r="M29" t="s">
        <v>162</v>
      </c>
      <c r="N29" t="s">
        <v>163</v>
      </c>
      <c r="R29" t="s">
        <v>164</v>
      </c>
      <c r="S29" t="b">
        <v>0</v>
      </c>
      <c r="T29" s="1">
        <v>45828</v>
      </c>
      <c r="U29" s="2">
        <f>HYPERLINK("https://sbirkapp.gov.cz/detail/SPP7F2ULITVXRPHG", "https://sbirkapp.gov.cz/detail/SPP7F2ULITVXRPHG")</f>
        <v>0</v>
      </c>
      <c r="V29" t="s">
        <v>165</v>
      </c>
      <c r="W29">
        <v>2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166</v>
      </c>
      <c r="F30" t="s">
        <v>28</v>
      </c>
      <c r="G30" t="s">
        <v>167</v>
      </c>
      <c r="H30" s="1">
        <v>45692</v>
      </c>
      <c r="I30" s="1">
        <v>45708.43389005584</v>
      </c>
      <c r="J30" t="s">
        <v>168</v>
      </c>
      <c r="K30" t="s">
        <v>31</v>
      </c>
      <c r="M30" t="s">
        <v>169</v>
      </c>
      <c r="N30" t="s">
        <v>170</v>
      </c>
      <c r="P30" t="s">
        <v>171</v>
      </c>
      <c r="S30" t="b">
        <v>1</v>
      </c>
      <c r="U30" s="2">
        <f>HYPERLINK("https://sbirkapp.gov.cz/detail/SPPFSZ5TJTN5JYOY", "https://sbirkapp.gov.cz/detail/SPPFSZ5TJTN5JYOY")</f>
        <v>0</v>
      </c>
      <c r="V30" t="s">
        <v>172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173</v>
      </c>
      <c r="F31" t="s">
        <v>28</v>
      </c>
      <c r="G31" t="s">
        <v>110</v>
      </c>
      <c r="H31" s="1">
        <v>45692</v>
      </c>
      <c r="I31" s="1">
        <v>45699.36693790094</v>
      </c>
      <c r="J31" t="s">
        <v>174</v>
      </c>
      <c r="K31" t="s">
        <v>31</v>
      </c>
      <c r="M31" t="s">
        <v>38</v>
      </c>
      <c r="N31" t="s">
        <v>39</v>
      </c>
      <c r="P31" t="s">
        <v>175</v>
      </c>
      <c r="R31" t="s">
        <v>143</v>
      </c>
      <c r="S31" t="b">
        <v>0</v>
      </c>
      <c r="T31" s="1">
        <v>45785</v>
      </c>
      <c r="U31" s="2">
        <f>HYPERLINK("https://sbirkapp.gov.cz/detail/SPPDQ5QBQ5K2LF6U", "https://sbirkapp.gov.cz/detail/SPPDQ5QBQ5K2LF6U")</f>
        <v>0</v>
      </c>
      <c r="V31" t="s">
        <v>176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177</v>
      </c>
      <c r="F32" t="s">
        <v>28</v>
      </c>
      <c r="G32" t="s">
        <v>29</v>
      </c>
      <c r="H32" s="1">
        <v>45692</v>
      </c>
      <c r="I32" s="1">
        <v>45695.43437293029</v>
      </c>
      <c r="J32" t="s">
        <v>178</v>
      </c>
      <c r="K32" t="s">
        <v>31</v>
      </c>
      <c r="M32" t="s">
        <v>105</v>
      </c>
      <c r="N32" t="s">
        <v>106</v>
      </c>
      <c r="P32" t="s">
        <v>179</v>
      </c>
      <c r="R32" t="s">
        <v>146</v>
      </c>
      <c r="S32" t="b">
        <v>0</v>
      </c>
      <c r="T32" s="1">
        <v>45785</v>
      </c>
      <c r="U32" s="2">
        <f>HYPERLINK("https://sbirkapp.gov.cz/detail/SPPSIFGFQQILXZM4", "https://sbirkapp.gov.cz/detail/SPPSIFGFQQILXZM4")</f>
        <v>0</v>
      </c>
      <c r="V32" t="s">
        <v>180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181</v>
      </c>
      <c r="F33" t="s">
        <v>43</v>
      </c>
      <c r="G33" t="s">
        <v>182</v>
      </c>
      <c r="H33" s="1">
        <v>43929</v>
      </c>
      <c r="I33" s="1">
        <v>45646.44500512484</v>
      </c>
      <c r="J33" t="s">
        <v>183</v>
      </c>
      <c r="K33" t="s">
        <v>184</v>
      </c>
      <c r="L33" s="1">
        <v>43929</v>
      </c>
      <c r="M33" t="s">
        <v>185</v>
      </c>
      <c r="N33" t="s">
        <v>186</v>
      </c>
      <c r="S33" t="b">
        <v>1</v>
      </c>
      <c r="U33" s="2">
        <f>HYPERLINK("https://sbirkapp.gov.cz/detail/SPPZJ6WIQ7ISBAE2", "https://sbirkapp.gov.cz/detail/SPPZJ6WIQ7ISBAE2")</f>
        <v>0</v>
      </c>
      <c r="V33" t="s">
        <v>187</v>
      </c>
      <c r="W33">
        <v>2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188</v>
      </c>
      <c r="F34" t="s">
        <v>43</v>
      </c>
      <c r="G34" t="s">
        <v>189</v>
      </c>
      <c r="H34" s="1">
        <v>39938</v>
      </c>
      <c r="I34" s="1">
        <v>45646.29198119583</v>
      </c>
      <c r="J34" t="s">
        <v>190</v>
      </c>
      <c r="K34" t="s">
        <v>184</v>
      </c>
      <c r="L34" s="1">
        <v>39940</v>
      </c>
      <c r="M34" t="s">
        <v>162</v>
      </c>
      <c r="N34" t="s">
        <v>163</v>
      </c>
      <c r="S34" t="b">
        <v>1</v>
      </c>
      <c r="U34" s="2">
        <f>HYPERLINK("https://sbirkapp.gov.cz/detail/SPPXETXJ5U2BXFRE", "https://sbirkapp.gov.cz/detail/SPPXETXJ5U2BXFRE")</f>
        <v>0</v>
      </c>
      <c r="V34" t="s">
        <v>191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192</v>
      </c>
      <c r="F35" t="s">
        <v>43</v>
      </c>
      <c r="G35" t="s">
        <v>193</v>
      </c>
      <c r="H35" s="1">
        <v>42858</v>
      </c>
      <c r="I35" s="1">
        <v>45638.415153445</v>
      </c>
      <c r="J35" t="s">
        <v>194</v>
      </c>
      <c r="K35" t="s">
        <v>184</v>
      </c>
      <c r="L35" s="1">
        <v>42864</v>
      </c>
      <c r="M35" t="s">
        <v>195</v>
      </c>
      <c r="N35" t="s">
        <v>196</v>
      </c>
      <c r="S35" t="s">
        <v>197</v>
      </c>
      <c r="T35" t="s">
        <v>198</v>
      </c>
      <c r="U35" s="2">
        <f>HYPERLINK("https://sbirkapp.gov.cz/detail/SPPBWOKHFIS4J3EG", "https://sbirkapp.gov.cz/detail/SPPBWOKHFIS4J3EG")</f>
        <v>0</v>
      </c>
      <c r="V35" t="s">
        <v>199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200</v>
      </c>
      <c r="F36" t="s">
        <v>43</v>
      </c>
      <c r="G36" t="s">
        <v>201</v>
      </c>
      <c r="H36" s="1">
        <v>40898</v>
      </c>
      <c r="I36" s="1">
        <v>45638.40535970747</v>
      </c>
      <c r="J36" t="s">
        <v>202</v>
      </c>
      <c r="K36" t="s">
        <v>184</v>
      </c>
      <c r="L36" s="1">
        <v>40906</v>
      </c>
      <c r="M36" t="s">
        <v>52</v>
      </c>
      <c r="N36" t="s">
        <v>53</v>
      </c>
      <c r="R36" t="s">
        <v>203</v>
      </c>
      <c r="S36" t="b">
        <v>0</v>
      </c>
      <c r="T36" s="1">
        <v>46066</v>
      </c>
      <c r="U36" s="2">
        <f>HYPERLINK("https://sbirkapp.gov.cz/detail/SPPP3WOD5EMQNVXC", "https://sbirkapp.gov.cz/detail/SPPP3WOD5EMQNVXC")</f>
        <v>0</v>
      </c>
      <c r="V36" t="s">
        <v>204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205</v>
      </c>
      <c r="F37" t="s">
        <v>28</v>
      </c>
      <c r="G37" t="s">
        <v>206</v>
      </c>
      <c r="H37" s="1">
        <v>43354</v>
      </c>
      <c r="I37" s="1">
        <v>45637.6325103373</v>
      </c>
      <c r="J37" t="s">
        <v>207</v>
      </c>
      <c r="K37" t="s">
        <v>184</v>
      </c>
      <c r="L37" s="1">
        <v>43357</v>
      </c>
      <c r="M37" t="s">
        <v>208</v>
      </c>
      <c r="N37" t="s">
        <v>209</v>
      </c>
      <c r="S37" t="b">
        <v>1</v>
      </c>
      <c r="U37" s="2">
        <f>HYPERLINK("https://sbirkapp.gov.cz/detail/SPP5EEZZ3YGUYTDW", "https://sbirkapp.gov.cz/detail/SPP5EEZZ3YGUYTDW")</f>
        <v>0</v>
      </c>
      <c r="V37" t="s">
        <v>210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211</v>
      </c>
      <c r="F38" t="s">
        <v>28</v>
      </c>
      <c r="G38" t="s">
        <v>212</v>
      </c>
      <c r="H38" s="1">
        <v>42143</v>
      </c>
      <c r="I38" s="1">
        <v>45637.61480631262</v>
      </c>
      <c r="J38" t="s">
        <v>213</v>
      </c>
      <c r="K38" t="s">
        <v>184</v>
      </c>
      <c r="L38" s="1">
        <v>42144</v>
      </c>
      <c r="M38" t="s">
        <v>214</v>
      </c>
      <c r="N38" t="s">
        <v>215</v>
      </c>
      <c r="S38" t="b">
        <v>1</v>
      </c>
      <c r="U38" s="2">
        <f>HYPERLINK("https://sbirkapp.gov.cz/detail/SPP7AEVTEBCWRX7M", "https://sbirkapp.gov.cz/detail/SPP7AEVTEBCWRX7M")</f>
        <v>0</v>
      </c>
      <c r="V38" t="s">
        <v>216</v>
      </c>
      <c r="W38">
        <v>3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217</v>
      </c>
      <c r="F39" t="s">
        <v>28</v>
      </c>
      <c r="G39" t="s">
        <v>218</v>
      </c>
      <c r="H39" s="1">
        <v>38286</v>
      </c>
      <c r="I39" s="1">
        <v>45637.55035035931</v>
      </c>
      <c r="J39" t="s">
        <v>219</v>
      </c>
      <c r="K39" t="s">
        <v>184</v>
      </c>
      <c r="L39" s="1">
        <v>38287</v>
      </c>
      <c r="M39" t="s">
        <v>220</v>
      </c>
      <c r="N39" t="s">
        <v>221</v>
      </c>
      <c r="S39" t="b">
        <v>1</v>
      </c>
      <c r="U39" s="2">
        <f>HYPERLINK("https://sbirkapp.gov.cz/detail/SPPD2YJABWZZ5VOM", "https://sbirkapp.gov.cz/detail/SPPD2YJABWZZ5VOM")</f>
        <v>0</v>
      </c>
      <c r="V39" t="s">
        <v>222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223</v>
      </c>
      <c r="F40" t="s">
        <v>28</v>
      </c>
      <c r="G40" t="s">
        <v>224</v>
      </c>
      <c r="H40" s="1">
        <v>45608</v>
      </c>
      <c r="I40" s="1">
        <v>45637.47361555785</v>
      </c>
      <c r="J40" t="s">
        <v>225</v>
      </c>
      <c r="K40" t="s">
        <v>31</v>
      </c>
      <c r="M40" t="s">
        <v>226</v>
      </c>
      <c r="N40" t="s">
        <v>227</v>
      </c>
      <c r="P40" t="s">
        <v>228</v>
      </c>
      <c r="S40" t="b">
        <v>1</v>
      </c>
      <c r="U40" s="2">
        <f>HYPERLINK("https://sbirkapp.gov.cz/detail/SPPPBISSEYIZ6GTS", "https://sbirkapp.gov.cz/detail/SPPPBISSEYIZ6GTS")</f>
        <v>0</v>
      </c>
      <c r="V40" t="s">
        <v>229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230</v>
      </c>
      <c r="F41" t="s">
        <v>43</v>
      </c>
      <c r="G41" t="s">
        <v>231</v>
      </c>
      <c r="H41" s="1">
        <v>45546</v>
      </c>
      <c r="I41" s="1">
        <v>45567.5376559171</v>
      </c>
      <c r="J41" t="s">
        <v>232</v>
      </c>
      <c r="K41" t="s">
        <v>31</v>
      </c>
      <c r="M41" t="s">
        <v>233</v>
      </c>
      <c r="N41" t="s">
        <v>234</v>
      </c>
      <c r="P41" t="s">
        <v>235</v>
      </c>
      <c r="S41" t="b">
        <v>0</v>
      </c>
      <c r="T41" s="1">
        <v>45748</v>
      </c>
      <c r="U41" s="2">
        <f>HYPERLINK("https://sbirkapp.gov.cz/detail/SPPNDVOG445P6RVM", "https://sbirkapp.gov.cz/detail/SPPNDVOG445P6RVM")</f>
        <v>0</v>
      </c>
      <c r="V41" t="s">
        <v>236</v>
      </c>
      <c r="W41">
        <v>3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237</v>
      </c>
      <c r="F42" t="s">
        <v>28</v>
      </c>
      <c r="G42" t="s">
        <v>238</v>
      </c>
      <c r="H42" s="1">
        <v>45552</v>
      </c>
      <c r="I42" s="1">
        <v>45558.70444799386</v>
      </c>
      <c r="J42" t="s">
        <v>239</v>
      </c>
      <c r="K42" t="s">
        <v>31</v>
      </c>
      <c r="M42" t="s">
        <v>240</v>
      </c>
      <c r="N42" t="s">
        <v>241</v>
      </c>
      <c r="S42" t="b">
        <v>1</v>
      </c>
      <c r="U42" s="2">
        <f>HYPERLINK("https://sbirkapp.gov.cz/detail/SPPWUFLLKBURLDAG", "https://sbirkapp.gov.cz/detail/SPPWUFLLKBURLDAG")</f>
        <v>0</v>
      </c>
      <c r="V42" t="s">
        <v>242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243</v>
      </c>
      <c r="F43" t="s">
        <v>28</v>
      </c>
      <c r="G43" t="s">
        <v>244</v>
      </c>
      <c r="H43" s="1">
        <v>45552</v>
      </c>
      <c r="I43" s="1">
        <v>45558.53564136626</v>
      </c>
      <c r="J43" t="s">
        <v>245</v>
      </c>
      <c r="K43" t="s">
        <v>31</v>
      </c>
      <c r="M43" t="s">
        <v>246</v>
      </c>
      <c r="N43" t="s">
        <v>247</v>
      </c>
      <c r="S43" t="b">
        <v>1</v>
      </c>
      <c r="U43" s="2">
        <f>HYPERLINK("https://sbirkapp.gov.cz/detail/SPPFH5HJRISMZJKY", "https://sbirkapp.gov.cz/detail/SPPFH5HJRISMZJKY")</f>
        <v>0</v>
      </c>
      <c r="V43" t="s">
        <v>248</v>
      </c>
      <c r="W43">
        <v>1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249</v>
      </c>
      <c r="F44" t="s">
        <v>43</v>
      </c>
      <c r="G44" t="s">
        <v>250</v>
      </c>
      <c r="H44" s="1">
        <v>45490</v>
      </c>
      <c r="I44" s="1">
        <v>45496.42343027854</v>
      </c>
      <c r="J44" t="s">
        <v>251</v>
      </c>
      <c r="K44" t="s">
        <v>31</v>
      </c>
      <c r="M44" t="s">
        <v>252</v>
      </c>
      <c r="N44" t="s">
        <v>253</v>
      </c>
      <c r="S44" t="b">
        <v>0</v>
      </c>
      <c r="T44" s="1">
        <v>45627</v>
      </c>
      <c r="U44" s="2">
        <f>HYPERLINK("https://sbirkapp.gov.cz/detail/SPP6WAWFRGVHU7LK", "https://sbirkapp.gov.cz/detail/SPP6WAWFRGVHU7LK")</f>
        <v>0</v>
      </c>
      <c r="V44" t="s">
        <v>254</v>
      </c>
      <c r="W44">
        <v>2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255</v>
      </c>
      <c r="F45" t="s">
        <v>28</v>
      </c>
      <c r="G45" t="s">
        <v>256</v>
      </c>
      <c r="H45" s="1">
        <v>45468</v>
      </c>
      <c r="I45" s="1">
        <v>45469.74192483214</v>
      </c>
      <c r="J45" t="s">
        <v>257</v>
      </c>
      <c r="K45" t="s">
        <v>31</v>
      </c>
      <c r="M45" t="s">
        <v>32</v>
      </c>
      <c r="N45" t="s">
        <v>33</v>
      </c>
      <c r="O45" t="s">
        <v>258</v>
      </c>
      <c r="R45" t="s">
        <v>159</v>
      </c>
      <c r="S45" t="b">
        <v>0</v>
      </c>
      <c r="T45" s="1">
        <v>45710</v>
      </c>
      <c r="U45" s="2">
        <f>HYPERLINK("https://sbirkapp.gov.cz/detail/SPPJGN5LB7IEXHMU", "https://sbirkapp.gov.cz/detail/SPPJGN5LB7IEXHMU")</f>
        <v>0</v>
      </c>
      <c r="V45" t="s">
        <v>259</v>
      </c>
      <c r="W45">
        <v>2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260</v>
      </c>
      <c r="F46" t="s">
        <v>28</v>
      </c>
      <c r="G46" t="s">
        <v>261</v>
      </c>
      <c r="H46" s="1">
        <v>45468</v>
      </c>
      <c r="I46" s="1">
        <v>45469.73822099112</v>
      </c>
      <c r="J46" t="s">
        <v>257</v>
      </c>
      <c r="K46" t="s">
        <v>31</v>
      </c>
      <c r="M46" t="s">
        <v>38</v>
      </c>
      <c r="N46" t="s">
        <v>39</v>
      </c>
      <c r="O46" t="s">
        <v>262</v>
      </c>
      <c r="R46" t="s">
        <v>156</v>
      </c>
      <c r="S46" t="b">
        <v>0</v>
      </c>
      <c r="T46" s="1">
        <v>45714</v>
      </c>
      <c r="U46" s="2">
        <f>HYPERLINK("https://sbirkapp.gov.cz/detail/SPPFIDUJAUVRHOAC", "https://sbirkapp.gov.cz/detail/SPPFIDUJAUVRHOAC")</f>
        <v>0</v>
      </c>
      <c r="V46" t="s">
        <v>263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264</v>
      </c>
      <c r="F47" t="s">
        <v>28</v>
      </c>
      <c r="G47" t="s">
        <v>29</v>
      </c>
      <c r="H47" s="1">
        <v>45398</v>
      </c>
      <c r="I47" s="1">
        <v>45405.61256152985</v>
      </c>
      <c r="J47" t="s">
        <v>265</v>
      </c>
      <c r="K47" t="s">
        <v>31</v>
      </c>
      <c r="M47" t="s">
        <v>32</v>
      </c>
      <c r="N47" t="s">
        <v>33</v>
      </c>
      <c r="P47" t="s">
        <v>266</v>
      </c>
      <c r="Q47" t="s">
        <v>267</v>
      </c>
      <c r="R47" t="s">
        <v>159</v>
      </c>
      <c r="S47" t="b">
        <v>0</v>
      </c>
      <c r="T47" s="1">
        <v>45710</v>
      </c>
      <c r="U47" s="2">
        <f>HYPERLINK("https://sbirkapp.gov.cz/detail/SPPXVWMOY7OBD5C6", "https://sbirkapp.gov.cz/detail/SPPXVWMOY7OBD5C6")</f>
        <v>0</v>
      </c>
      <c r="V47" t="s">
        <v>268</v>
      </c>
      <c r="W47">
        <v>2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269</v>
      </c>
      <c r="F48" t="s">
        <v>28</v>
      </c>
      <c r="G48" t="s">
        <v>110</v>
      </c>
      <c r="H48" s="1">
        <v>45398</v>
      </c>
      <c r="I48" s="1">
        <v>45405.60797389794</v>
      </c>
      <c r="J48" t="s">
        <v>265</v>
      </c>
      <c r="K48" t="s">
        <v>31</v>
      </c>
      <c r="M48" t="s">
        <v>38</v>
      </c>
      <c r="N48" t="s">
        <v>39</v>
      </c>
      <c r="P48" t="s">
        <v>270</v>
      </c>
      <c r="Q48" t="s">
        <v>271</v>
      </c>
      <c r="R48" t="s">
        <v>156</v>
      </c>
      <c r="S48" t="b">
        <v>0</v>
      </c>
      <c r="T48" s="1">
        <v>45714</v>
      </c>
      <c r="U48" s="2">
        <f>HYPERLINK("https://sbirkapp.gov.cz/detail/SPPTTFGE2CPG6ZT4", "https://sbirkapp.gov.cz/detail/SPPTTFGE2CPG6ZT4")</f>
        <v>0</v>
      </c>
      <c r="V48" t="s">
        <v>272</v>
      </c>
      <c r="W48">
        <v>1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273</v>
      </c>
      <c r="F49" t="s">
        <v>28</v>
      </c>
      <c r="G49" t="s">
        <v>274</v>
      </c>
      <c r="H49" s="1">
        <v>45328</v>
      </c>
      <c r="I49" s="1">
        <v>45337.5855271448</v>
      </c>
      <c r="J49" t="s">
        <v>275</v>
      </c>
      <c r="K49" t="s">
        <v>31</v>
      </c>
      <c r="M49" t="s">
        <v>276</v>
      </c>
      <c r="N49" t="s">
        <v>277</v>
      </c>
      <c r="S49" t="b">
        <v>1</v>
      </c>
      <c r="U49" s="2">
        <f>HYPERLINK("https://sbirkapp.gov.cz/detail/SPPGKBVCJUI2INJ6", "https://sbirkapp.gov.cz/detail/SPPGKBVCJUI2INJ6")</f>
        <v>0</v>
      </c>
      <c r="V49" t="s">
        <v>278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279</v>
      </c>
      <c r="F50" t="s">
        <v>28</v>
      </c>
      <c r="G50" t="s">
        <v>224</v>
      </c>
      <c r="H50" s="1">
        <v>45272</v>
      </c>
      <c r="I50" s="1">
        <v>45273.67042949953</v>
      </c>
      <c r="J50" t="s">
        <v>280</v>
      </c>
      <c r="K50" t="s">
        <v>31</v>
      </c>
      <c r="M50" t="s">
        <v>226</v>
      </c>
      <c r="N50" t="s">
        <v>227</v>
      </c>
      <c r="P50" t="s">
        <v>281</v>
      </c>
      <c r="R50" t="s">
        <v>282</v>
      </c>
      <c r="S50" t="b">
        <v>0</v>
      </c>
      <c r="T50" s="1">
        <v>45931</v>
      </c>
      <c r="U50" s="2">
        <f>HYPERLINK("https://sbirkapp.gov.cz/detail/SPPFDRM5I6267X6W", "https://sbirkapp.gov.cz/detail/SPPFDRM5I6267X6W")</f>
        <v>0</v>
      </c>
      <c r="V50" t="s">
        <v>283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284</v>
      </c>
      <c r="F51" t="s">
        <v>28</v>
      </c>
      <c r="G51" t="s">
        <v>285</v>
      </c>
      <c r="H51" s="1">
        <v>45223</v>
      </c>
      <c r="I51" s="1">
        <v>45236.69047203656</v>
      </c>
      <c r="J51" t="s">
        <v>280</v>
      </c>
      <c r="K51" t="s">
        <v>31</v>
      </c>
      <c r="M51" t="s">
        <v>286</v>
      </c>
      <c r="N51" t="s">
        <v>287</v>
      </c>
      <c r="S51" t="b">
        <v>1</v>
      </c>
      <c r="U51" s="2">
        <f>HYPERLINK("https://sbirkapp.gov.cz/detail/SPPMWQN5LVZ57PEG", "https://sbirkapp.gov.cz/detail/SPPMWQN5LVZ57PEG")</f>
        <v>0</v>
      </c>
      <c r="V51" t="s">
        <v>288</v>
      </c>
      <c r="W51">
        <v>1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289</v>
      </c>
      <c r="F52" t="s">
        <v>28</v>
      </c>
      <c r="G52" t="s">
        <v>224</v>
      </c>
      <c r="H52" s="1">
        <v>45223</v>
      </c>
      <c r="I52" s="1">
        <v>45236.68779565914</v>
      </c>
      <c r="J52" t="s">
        <v>280</v>
      </c>
      <c r="K52" t="s">
        <v>31</v>
      </c>
      <c r="M52" t="s">
        <v>226</v>
      </c>
      <c r="N52" t="s">
        <v>227</v>
      </c>
      <c r="R52" t="s">
        <v>228</v>
      </c>
      <c r="S52" t="b">
        <v>0</v>
      </c>
      <c r="T52" s="1">
        <v>45292</v>
      </c>
      <c r="U52" s="2">
        <f>HYPERLINK("https://sbirkapp.gov.cz/detail/SPPP55JPMEF3DPIY", "https://sbirkapp.gov.cz/detail/SPPP55JPMEF3DPIY")</f>
        <v>0</v>
      </c>
      <c r="V52" t="s">
        <v>290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291</v>
      </c>
      <c r="F53" t="s">
        <v>28</v>
      </c>
      <c r="G53" t="s">
        <v>292</v>
      </c>
      <c r="H53" s="1">
        <v>45223</v>
      </c>
      <c r="I53" s="1">
        <v>45236.66945164872</v>
      </c>
      <c r="J53" t="s">
        <v>280</v>
      </c>
      <c r="K53" t="s">
        <v>31</v>
      </c>
      <c r="M53" t="s">
        <v>293</v>
      </c>
      <c r="N53" t="s">
        <v>294</v>
      </c>
      <c r="P53" t="s">
        <v>295</v>
      </c>
      <c r="S53" t="b">
        <v>1</v>
      </c>
      <c r="U53" s="2">
        <f>HYPERLINK("https://sbirkapp.gov.cz/detail/SPPLDAGCLMZWDFUW", "https://sbirkapp.gov.cz/detail/SPPLDAGCLMZWDFUW")</f>
        <v>0</v>
      </c>
      <c r="V53" t="s">
        <v>296</v>
      </c>
      <c r="W53">
        <v>2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297</v>
      </c>
      <c r="F54" t="s">
        <v>28</v>
      </c>
      <c r="G54" t="s">
        <v>298</v>
      </c>
      <c r="H54" s="1">
        <v>45132</v>
      </c>
      <c r="I54" s="1">
        <v>45134.45525231368</v>
      </c>
      <c r="J54" t="s">
        <v>299</v>
      </c>
      <c r="K54" t="s">
        <v>31</v>
      </c>
      <c r="M54" t="s">
        <v>32</v>
      </c>
      <c r="N54" t="s">
        <v>33</v>
      </c>
      <c r="O54" t="s">
        <v>300</v>
      </c>
      <c r="R54" t="s">
        <v>301</v>
      </c>
      <c r="S54" t="b">
        <v>0</v>
      </c>
      <c r="T54" s="1">
        <v>45420</v>
      </c>
      <c r="U54" s="2">
        <f>HYPERLINK("https://sbirkapp.gov.cz/detail/SPP3SRD5FBXEVU6A", "https://sbirkapp.gov.cz/detail/SPP3SRD5FBXEVU6A")</f>
        <v>0</v>
      </c>
      <c r="V54" t="s">
        <v>302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303</v>
      </c>
      <c r="F55" t="s">
        <v>28</v>
      </c>
      <c r="G55" t="s">
        <v>304</v>
      </c>
      <c r="H55" s="1">
        <v>45104</v>
      </c>
      <c r="I55" s="1">
        <v>45111.6134832719</v>
      </c>
      <c r="J55" t="s">
        <v>305</v>
      </c>
      <c r="K55" t="s">
        <v>31</v>
      </c>
      <c r="M55" t="s">
        <v>93</v>
      </c>
      <c r="N55" t="s">
        <v>94</v>
      </c>
      <c r="P55" t="s">
        <v>306</v>
      </c>
      <c r="S55" t="b">
        <v>1</v>
      </c>
      <c r="U55" s="2">
        <f>HYPERLINK("https://sbirkapp.gov.cz/detail/SPPW5ZRBHONTNNYC", "https://sbirkapp.gov.cz/detail/SPPW5ZRBHONTNNYC")</f>
        <v>0</v>
      </c>
      <c r="V55" t="s">
        <v>307</v>
      </c>
      <c r="W55">
        <v>2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308</v>
      </c>
      <c r="F56" t="s">
        <v>28</v>
      </c>
      <c r="G56" t="s">
        <v>309</v>
      </c>
      <c r="H56" s="1">
        <v>38286</v>
      </c>
      <c r="I56" s="1">
        <v>45111.6077191792</v>
      </c>
      <c r="J56" t="s">
        <v>310</v>
      </c>
      <c r="K56" t="s">
        <v>184</v>
      </c>
      <c r="L56" s="1">
        <v>38287</v>
      </c>
      <c r="M56" t="s">
        <v>220</v>
      </c>
      <c r="N56" t="s">
        <v>221</v>
      </c>
      <c r="R56" t="s">
        <v>311</v>
      </c>
      <c r="S56" t="b">
        <v>0</v>
      </c>
      <c r="T56" s="1">
        <v>45126</v>
      </c>
      <c r="U56" s="2">
        <f>HYPERLINK("https://sbirkapp.gov.cz/detail/SPPEMLFMQBZ3UV2W", "https://sbirkapp.gov.cz/detail/SPPEMLFMQBZ3UV2W")</f>
        <v>0</v>
      </c>
      <c r="V56" t="s">
        <v>312</v>
      </c>
      <c r="W56">
        <v>1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313</v>
      </c>
      <c r="F57" t="s">
        <v>28</v>
      </c>
      <c r="G57" t="s">
        <v>314</v>
      </c>
      <c r="H57" s="1">
        <v>45055</v>
      </c>
      <c r="I57" s="1">
        <v>45063.47586015378</v>
      </c>
      <c r="J57" t="s">
        <v>315</v>
      </c>
      <c r="K57" t="s">
        <v>31</v>
      </c>
      <c r="M57" t="s">
        <v>38</v>
      </c>
      <c r="N57" t="s">
        <v>39</v>
      </c>
      <c r="O57" t="s">
        <v>316</v>
      </c>
      <c r="R57" t="s">
        <v>262</v>
      </c>
      <c r="S57" t="b">
        <v>0</v>
      </c>
      <c r="T57" s="1">
        <v>45420</v>
      </c>
      <c r="U57" s="2">
        <f>HYPERLINK("https://sbirkapp.gov.cz/detail/SPPGDV4NU74H4CQ4", "https://sbirkapp.gov.cz/detail/SPPGDV4NU74H4CQ4")</f>
        <v>0</v>
      </c>
      <c r="V57" t="s">
        <v>317</v>
      </c>
      <c r="W57">
        <v>2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318</v>
      </c>
      <c r="F58" t="s">
        <v>43</v>
      </c>
      <c r="G58" t="s">
        <v>319</v>
      </c>
      <c r="H58" s="1">
        <v>45007</v>
      </c>
      <c r="I58" s="1">
        <v>45013.44791810969</v>
      </c>
      <c r="J58" t="s">
        <v>320</v>
      </c>
      <c r="K58" t="s">
        <v>31</v>
      </c>
      <c r="M58" t="s">
        <v>195</v>
      </c>
      <c r="N58" t="s">
        <v>196</v>
      </c>
      <c r="R58" t="s">
        <v>139</v>
      </c>
      <c r="S58" t="s">
        <v>197</v>
      </c>
      <c r="T58" t="s">
        <v>198</v>
      </c>
      <c r="U58" s="2">
        <f>HYPERLINK("https://sbirkapp.gov.cz/detail/SPPKDM7XDLSAMZOE", "https://sbirkapp.gov.cz/detail/SPPKDM7XDLSAMZOE")</f>
        <v>0</v>
      </c>
      <c r="V58" t="s">
        <v>321</v>
      </c>
      <c r="W58">
        <v>3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322</v>
      </c>
      <c r="F59" t="s">
        <v>28</v>
      </c>
      <c r="G59" t="s">
        <v>323</v>
      </c>
      <c r="H59" s="1">
        <v>44999</v>
      </c>
      <c r="I59" s="1">
        <v>45006.56070362702</v>
      </c>
      <c r="J59" t="s">
        <v>324</v>
      </c>
      <c r="K59" t="s">
        <v>31</v>
      </c>
      <c r="M59" t="s">
        <v>105</v>
      </c>
      <c r="N59" t="s">
        <v>106</v>
      </c>
      <c r="Q59" t="s">
        <v>325</v>
      </c>
      <c r="R59" t="s">
        <v>301</v>
      </c>
      <c r="S59" t="b">
        <v>0</v>
      </c>
      <c r="T59" s="1">
        <v>45420</v>
      </c>
      <c r="U59" s="2">
        <f>HYPERLINK("https://sbirkapp.gov.cz/detail/SPPCE4HH75RLEZXK", "https://sbirkapp.gov.cz/detail/SPPCE4HH75RLEZXK")</f>
        <v>0</v>
      </c>
      <c r="V59" t="s">
        <v>326</v>
      </c>
      <c r="W59">
        <v>1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327</v>
      </c>
      <c r="F60" t="s">
        <v>28</v>
      </c>
      <c r="G60" t="s">
        <v>328</v>
      </c>
      <c r="H60" s="1">
        <v>44999</v>
      </c>
      <c r="I60" s="1">
        <v>45006.34257006905</v>
      </c>
      <c r="J60" t="s">
        <v>324</v>
      </c>
      <c r="K60" t="s">
        <v>31</v>
      </c>
      <c r="M60" t="s">
        <v>38</v>
      </c>
      <c r="N60" t="s">
        <v>39</v>
      </c>
      <c r="P60" t="s">
        <v>329</v>
      </c>
      <c r="Q60" t="s">
        <v>330</v>
      </c>
      <c r="R60" t="s">
        <v>262</v>
      </c>
      <c r="S60" t="b">
        <v>0</v>
      </c>
      <c r="T60" s="1">
        <v>45420</v>
      </c>
      <c r="U60" s="2">
        <f>HYPERLINK("https://sbirkapp.gov.cz/detail/SPPLUKLZHOYKT7AI", "https://sbirkapp.gov.cz/detail/SPPLUKLZHOYKT7AI")</f>
        <v>0</v>
      </c>
      <c r="V60" t="s">
        <v>331</v>
      </c>
      <c r="W60">
        <v>2</v>
      </c>
    </row>
    <row r="61" spans="1:23">
      <c r="A61" t="s">
        <v>23</v>
      </c>
      <c r="B61" t="s">
        <v>24</v>
      </c>
      <c r="C61" t="s">
        <v>25</v>
      </c>
      <c r="D61" t="s">
        <v>26</v>
      </c>
      <c r="E61" t="s">
        <v>332</v>
      </c>
      <c r="F61" t="s">
        <v>28</v>
      </c>
      <c r="G61" t="s">
        <v>333</v>
      </c>
      <c r="H61" s="1">
        <v>44999</v>
      </c>
      <c r="I61" s="1">
        <v>45006.33150398739</v>
      </c>
      <c r="J61" t="s">
        <v>324</v>
      </c>
      <c r="K61" t="s">
        <v>31</v>
      </c>
      <c r="M61" t="s">
        <v>116</v>
      </c>
      <c r="N61" t="s">
        <v>117</v>
      </c>
      <c r="R61" t="s">
        <v>334</v>
      </c>
      <c r="S61" t="b">
        <v>0</v>
      </c>
      <c r="T61" s="1">
        <v>45996</v>
      </c>
      <c r="U61" s="2">
        <f>HYPERLINK("https://sbirkapp.gov.cz/detail/SPPJFMTPHBEL7SNY", "https://sbirkapp.gov.cz/detail/SPPJFMTPHBEL7SNY")</f>
        <v>0</v>
      </c>
      <c r="V61" t="s">
        <v>335</v>
      </c>
      <c r="W61">
        <v>1</v>
      </c>
    </row>
    <row r="62" spans="1:23">
      <c r="A62" t="s">
        <v>23</v>
      </c>
      <c r="B62" t="s">
        <v>24</v>
      </c>
      <c r="C62" t="s">
        <v>25</v>
      </c>
      <c r="D62" t="s">
        <v>26</v>
      </c>
      <c r="E62" t="s">
        <v>336</v>
      </c>
      <c r="F62" t="s">
        <v>28</v>
      </c>
      <c r="G62" t="s">
        <v>337</v>
      </c>
      <c r="H62" s="1">
        <v>44999</v>
      </c>
      <c r="I62" s="1">
        <v>45006.32835609222</v>
      </c>
      <c r="J62" t="s">
        <v>324</v>
      </c>
      <c r="K62" t="s">
        <v>31</v>
      </c>
      <c r="M62" t="s">
        <v>338</v>
      </c>
      <c r="N62" t="s">
        <v>339</v>
      </c>
      <c r="R62" t="s">
        <v>340</v>
      </c>
      <c r="S62" t="b">
        <v>0</v>
      </c>
      <c r="T62" s="1">
        <v>46084</v>
      </c>
      <c r="U62" s="2">
        <f>HYPERLINK("https://sbirkapp.gov.cz/detail/SPPIRZ2BXTL6BMGS", "https://sbirkapp.gov.cz/detail/SPPIRZ2BXTL6BMGS")</f>
        <v>0</v>
      </c>
      <c r="V62" t="s">
        <v>341</v>
      </c>
      <c r="W62">
        <v>1</v>
      </c>
    </row>
    <row r="63" spans="1:23">
      <c r="A63" t="s">
        <v>23</v>
      </c>
      <c r="B63" t="s">
        <v>24</v>
      </c>
      <c r="C63" t="s">
        <v>25</v>
      </c>
      <c r="D63" t="s">
        <v>26</v>
      </c>
      <c r="E63" t="s">
        <v>342</v>
      </c>
      <c r="F63" t="s">
        <v>28</v>
      </c>
      <c r="G63" t="s">
        <v>343</v>
      </c>
      <c r="H63" s="1">
        <v>44908</v>
      </c>
      <c r="I63" s="1">
        <v>44909.65667410956</v>
      </c>
      <c r="J63" t="s">
        <v>344</v>
      </c>
      <c r="K63" t="s">
        <v>31</v>
      </c>
      <c r="M63" t="s">
        <v>293</v>
      </c>
      <c r="N63" t="s">
        <v>294</v>
      </c>
      <c r="O63" t="s">
        <v>345</v>
      </c>
      <c r="R63" t="s">
        <v>346</v>
      </c>
      <c r="S63" t="b">
        <v>0</v>
      </c>
      <c r="T63" s="1">
        <v>45292</v>
      </c>
      <c r="U63" s="2">
        <f>HYPERLINK("https://sbirkapp.gov.cz/detail/SPPAYLA5A4XWCU56", "https://sbirkapp.gov.cz/detail/SPPAYLA5A4XWCU56")</f>
        <v>0</v>
      </c>
      <c r="V63" t="s">
        <v>347</v>
      </c>
      <c r="W63">
        <v>1</v>
      </c>
    </row>
    <row r="64" spans="1:23">
      <c r="A64" t="s">
        <v>23</v>
      </c>
      <c r="B64" t="s">
        <v>24</v>
      </c>
      <c r="C64" t="s">
        <v>25</v>
      </c>
      <c r="D64" t="s">
        <v>26</v>
      </c>
      <c r="E64" t="s">
        <v>348</v>
      </c>
      <c r="F64" t="s">
        <v>28</v>
      </c>
      <c r="G64" t="s">
        <v>349</v>
      </c>
      <c r="H64" s="1">
        <v>44369</v>
      </c>
      <c r="I64" s="1">
        <v>44909.65183014842</v>
      </c>
      <c r="J64" t="s">
        <v>350</v>
      </c>
      <c r="K64" t="s">
        <v>184</v>
      </c>
      <c r="L64" s="1">
        <v>44371</v>
      </c>
      <c r="M64" t="s">
        <v>293</v>
      </c>
      <c r="N64" t="s">
        <v>294</v>
      </c>
      <c r="Q64" t="s">
        <v>351</v>
      </c>
      <c r="R64" t="s">
        <v>352</v>
      </c>
      <c r="S64" t="b">
        <v>0</v>
      </c>
      <c r="T64" s="1">
        <v>45292</v>
      </c>
      <c r="U64" s="2">
        <f>HYPERLINK("https://sbirkapp.gov.cz/detail/SPPQVVCUIWT56PFU", "https://sbirkapp.gov.cz/detail/SPPQVVCUIWT56PFU")</f>
        <v>0</v>
      </c>
      <c r="V64" t="s">
        <v>353</v>
      </c>
      <c r="W64">
        <v>1</v>
      </c>
    </row>
    <row r="65" spans="1:23">
      <c r="A65" t="s">
        <v>23</v>
      </c>
      <c r="B65" t="s">
        <v>24</v>
      </c>
      <c r="C65" t="s">
        <v>25</v>
      </c>
      <c r="D65" t="s">
        <v>26</v>
      </c>
      <c r="E65" t="s">
        <v>354</v>
      </c>
      <c r="F65" t="s">
        <v>28</v>
      </c>
      <c r="G65" t="s">
        <v>355</v>
      </c>
      <c r="H65" s="1">
        <v>44880</v>
      </c>
      <c r="I65" s="1">
        <v>44895.68817858388</v>
      </c>
      <c r="J65" t="s">
        <v>356</v>
      </c>
      <c r="K65" t="s">
        <v>31</v>
      </c>
      <c r="M65" t="s">
        <v>93</v>
      </c>
      <c r="N65" t="s">
        <v>94</v>
      </c>
      <c r="S65" t="b">
        <v>1</v>
      </c>
      <c r="U65" s="2">
        <f>HYPERLINK("https://sbirkapp.gov.cz/detail/SPPJRYGNJBCFQSCQ", "https://sbirkapp.gov.cz/detail/SPPJRYGNJBCFQSCQ")</f>
        <v>0</v>
      </c>
      <c r="V65" t="s">
        <v>357</v>
      </c>
      <c r="W65">
        <v>1</v>
      </c>
    </row>
    <row r="66" spans="1:23">
      <c r="A66" t="s">
        <v>23</v>
      </c>
      <c r="B66" t="s">
        <v>24</v>
      </c>
      <c r="C66" t="s">
        <v>25</v>
      </c>
      <c r="D66" t="s">
        <v>26</v>
      </c>
      <c r="E66" t="s">
        <v>358</v>
      </c>
      <c r="F66" t="s">
        <v>43</v>
      </c>
      <c r="G66" t="s">
        <v>359</v>
      </c>
      <c r="H66" s="1">
        <v>44825</v>
      </c>
      <c r="I66" s="1">
        <v>44872.5650172725</v>
      </c>
      <c r="J66" t="s">
        <v>360</v>
      </c>
      <c r="K66" t="s">
        <v>31</v>
      </c>
      <c r="M66" t="s">
        <v>361</v>
      </c>
      <c r="N66" t="s">
        <v>362</v>
      </c>
      <c r="R66" t="s">
        <v>363</v>
      </c>
      <c r="S66" t="b">
        <v>0</v>
      </c>
      <c r="T66" s="1">
        <v>45597</v>
      </c>
      <c r="U66" s="2">
        <f>HYPERLINK("https://sbirkapp.gov.cz/detail/SPPLONXT4EK42HIU", "https://sbirkapp.gov.cz/detail/SPPLONXT4EK42HIU")</f>
        <v>0</v>
      </c>
      <c r="V66" t="s">
        <v>364</v>
      </c>
      <c r="W66">
        <v>1</v>
      </c>
    </row>
    <row r="67" spans="1:23">
      <c r="A67" t="s">
        <v>23</v>
      </c>
      <c r="B67" t="s">
        <v>24</v>
      </c>
      <c r="C67" t="s">
        <v>25</v>
      </c>
      <c r="D67" t="s">
        <v>26</v>
      </c>
      <c r="E67" t="s">
        <v>365</v>
      </c>
      <c r="F67" t="s">
        <v>28</v>
      </c>
      <c r="G67" t="s">
        <v>366</v>
      </c>
      <c r="H67" s="1">
        <v>44733</v>
      </c>
      <c r="I67" s="1">
        <v>44741.32617041736</v>
      </c>
      <c r="J67" t="s">
        <v>367</v>
      </c>
      <c r="K67" t="s">
        <v>31</v>
      </c>
      <c r="M67" t="s">
        <v>38</v>
      </c>
      <c r="N67" t="s">
        <v>39</v>
      </c>
      <c r="O67" t="s">
        <v>368</v>
      </c>
      <c r="R67" t="s">
        <v>316</v>
      </c>
      <c r="S67" t="b">
        <v>0</v>
      </c>
      <c r="T67" s="1">
        <v>45021</v>
      </c>
      <c r="U67" s="2">
        <f>HYPERLINK("https://sbirkapp.gov.cz/detail/SPPU77LIO55Y7HZS", "https://sbirkapp.gov.cz/detail/SPPU77LIO55Y7HZS")</f>
        <v>0</v>
      </c>
      <c r="V67" t="s">
        <v>369</v>
      </c>
      <c r="W67">
        <v>2</v>
      </c>
    </row>
    <row r="68" spans="1:23">
      <c r="A68" t="s">
        <v>23</v>
      </c>
      <c r="B68" t="s">
        <v>24</v>
      </c>
      <c r="C68" t="s">
        <v>25</v>
      </c>
      <c r="D68" t="s">
        <v>26</v>
      </c>
      <c r="E68" t="s">
        <v>370</v>
      </c>
      <c r="F68" t="s">
        <v>28</v>
      </c>
      <c r="G68" t="s">
        <v>371</v>
      </c>
      <c r="H68" s="1">
        <v>44691</v>
      </c>
      <c r="I68" s="1">
        <v>44700.35394430808</v>
      </c>
      <c r="J68" t="s">
        <v>372</v>
      </c>
      <c r="K68" t="s">
        <v>31</v>
      </c>
      <c r="M68" t="s">
        <v>38</v>
      </c>
      <c r="N68" t="s">
        <v>39</v>
      </c>
      <c r="O68" t="s">
        <v>368</v>
      </c>
      <c r="S68" t="b">
        <v>1</v>
      </c>
      <c r="U68" s="2">
        <f>HYPERLINK("https://sbirkapp.gov.cz/detail/SPPXBKMQ2BAJC2PU", "https://sbirkapp.gov.cz/detail/SPPXBKMQ2BAJC2PU")</f>
        <v>0</v>
      </c>
      <c r="V68" t="s">
        <v>373</v>
      </c>
      <c r="W68">
        <v>2</v>
      </c>
    </row>
    <row r="69" spans="1:23">
      <c r="A69" t="s">
        <v>23</v>
      </c>
      <c r="B69" t="s">
        <v>24</v>
      </c>
      <c r="C69" t="s">
        <v>25</v>
      </c>
      <c r="D69" t="s">
        <v>26</v>
      </c>
      <c r="E69" t="s">
        <v>374</v>
      </c>
      <c r="F69" t="s">
        <v>28</v>
      </c>
      <c r="G69" t="s">
        <v>375</v>
      </c>
      <c r="H69" s="1">
        <v>43172</v>
      </c>
      <c r="I69" s="1">
        <v>44700.33981476739</v>
      </c>
      <c r="J69" t="s">
        <v>376</v>
      </c>
      <c r="K69" t="s">
        <v>184</v>
      </c>
      <c r="L69" s="1">
        <v>43178</v>
      </c>
      <c r="M69" t="s">
        <v>38</v>
      </c>
      <c r="N69" t="s">
        <v>377</v>
      </c>
      <c r="Q69" t="s">
        <v>378</v>
      </c>
      <c r="R69" t="s">
        <v>316</v>
      </c>
      <c r="S69" t="b">
        <v>0</v>
      </c>
      <c r="T69" s="1">
        <v>45021</v>
      </c>
      <c r="U69" s="2">
        <f>HYPERLINK("https://sbirkapp.gov.cz/detail/SPPHRBOL3B7OMF66", "https://sbirkapp.gov.cz/detail/SPPHRBOL3B7OMF66")</f>
        <v>0</v>
      </c>
      <c r="V69" t="s">
        <v>379</v>
      </c>
      <c r="W69">
        <v>1</v>
      </c>
    </row>
    <row r="70" spans="1:23">
      <c r="A70" t="s">
        <v>23</v>
      </c>
      <c r="B70" t="s">
        <v>24</v>
      </c>
      <c r="C70" t="s">
        <v>25</v>
      </c>
      <c r="D70" t="s">
        <v>26</v>
      </c>
      <c r="E70" t="s">
        <v>380</v>
      </c>
      <c r="F70" t="s">
        <v>28</v>
      </c>
      <c r="G70" t="s">
        <v>381</v>
      </c>
      <c r="H70" s="1">
        <v>44635</v>
      </c>
      <c r="I70" s="1">
        <v>44644.63623606767</v>
      </c>
      <c r="J70" t="s">
        <v>382</v>
      </c>
      <c r="K70" t="s">
        <v>31</v>
      </c>
      <c r="M70" t="s">
        <v>169</v>
      </c>
      <c r="N70" t="s">
        <v>170</v>
      </c>
      <c r="R70" t="s">
        <v>383</v>
      </c>
      <c r="S70" t="b">
        <v>0</v>
      </c>
      <c r="T70" s="1">
        <v>45723</v>
      </c>
      <c r="U70" s="2">
        <f>HYPERLINK("https://sbirkapp.gov.cz/detail/SPPZ6P3TFHCMIAXI", "https://sbirkapp.gov.cz/detail/SPPZ6P3TFHCMIAXI")</f>
        <v>0</v>
      </c>
      <c r="V70" t="s">
        <v>384</v>
      </c>
      <c r="W7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2026-10-20T23:37:13Z</dcterms:created>
  <dcterms:modified xsi:type="dcterms:W3CDTF">2026-10-20T23:37:13Z</dcterms:modified>
</cp:coreProperties>
</file>