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<sst xmlns="http://schemas.openxmlformats.org/spreadsheetml/2006/main" count="457" uniqueCount="192">
  <si>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</si>
  <si>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</si>
  <si>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</si>
  <si>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</si>
  <si>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</si>
  <si>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</si>
  <si>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</si>
  <si>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</si>
  <si>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</si>
  <si>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</si>
  <si>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</si>
  <si>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</si>
  <si>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</si>
  <si>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</si>
  <si>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</si>
  <si>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</si>
  <si>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</si>
  <si>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</si>
  <si>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</si>
  <si>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</si>
  <si>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</si>
  <si>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</si>
  <si>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</si>
  <si>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Konstantinovy Lázně</t>
  </si>
  <si>
    <t>00259918</t>
  </si>
  <si>
    <t>w93bnw7</t>
  </si>
  <si>
    <t>Plzeňský kraj</t>
  </si>
  <si>
    <t>1/2026</t>
  </si>
  <si>
    <t>Obecně závazná vyhláška</t>
  </si>
  <si>
    <t>Obecně závazná vyhláška Obce Konstantinovy Lázně, kterou se mění obecně závazná vyhláška č. 4/2021, o stanovení obecního systému odpadového hospodářství</t>
  </si>
  <si>
    <t>2026-10-16</t>
  </si>
  <si>
    <t>Běžný</t>
  </si>
  <si>
    <t>systém odpadového hospodářství</t>
  </si>
  <si>
    <t>zákon č. 541/2020 Sb., o odpadech - § 59 odst. 4</t>
  </si>
  <si>
    <t>4/2021: o stanovení obecního systému odpadového hospodářství</t>
  </si>
  <si>
    <t>1774148532</t>
  </si>
  <si>
    <t>7/2025</t>
  </si>
  <si>
    <t>Obecně závazná vyhláška Obce Konstantinovy Lázně k zabezpečení místních záležitostí veřejného pořádku na veřejných prostranstvích, kterou se reguluje používání zábavní pyrotechniky</t>
  </si>
  <si>
    <t>2025-05-09</t>
  </si>
  <si>
    <t>veřejný pořádek - pyrotechnika</t>
  </si>
  <si>
    <t>zákon č. 128/2000 Sb., o obcích - § 10 písm. a) - pyrotechnika</t>
  </si>
  <si>
    <t>1514001374</t>
  </si>
  <si>
    <t>6/2025</t>
  </si>
  <si>
    <t>Obecně závazná vyhláška Obce Konstantinovy Lázně o stanovení podmínek pro pořádání, průběh a ukončení veřejnosti přístupných sportovních a kulturních podniků, včetně tanečních zábav a diskoték a jiných kulturních podniků v rozsahu nezbytném k zajištění veřejného pořádku</t>
  </si>
  <si>
    <t>veřejný pořádek - podmínky pro pořádání veřejně přístupných akcí</t>
  </si>
  <si>
    <t>zákon č. 128/2000 Sb., o obcích - § 10 písm. b) - podmínky pro pořádání veřejně přístupných akcí</t>
  </si>
  <si>
    <t>1513998640</t>
  </si>
  <si>
    <t>5/2025</t>
  </si>
  <si>
    <t>Obecně závazná vyhláška Obce Konstantinovy Lázně o nočním klidu</t>
  </si>
  <si>
    <t>noční klid</t>
  </si>
  <si>
    <t>zákon č. 251/2016 Sb., o některých přestupcích - § 5 odst. 7</t>
  </si>
  <si>
    <t>1513995931</t>
  </si>
  <si>
    <t>4/2025</t>
  </si>
  <si>
    <t>Obecně závazná vyhláška Obce Konstantinovy Lázně, kterou se zrušuje obecně závazná vyhláška č. 28/2002</t>
  </si>
  <si>
    <t>2025-03-07</t>
  </si>
  <si>
    <t>zrušovací</t>
  </si>
  <si>
    <t>ústavní zákon č. 1/1993 Sb., Ústava České republiky - čl. 104 odst. 3 - zrušovací OZV</t>
  </si>
  <si>
    <t>28/2002: Řád veřejného pohřebiště</t>
  </si>
  <si>
    <t>1482918777</t>
  </si>
  <si>
    <t>3/2025</t>
  </si>
  <si>
    <t>Obecně závazná vyhláška Obce Konstantinovy Lázně, kterou se mění obecně závazná vyhláška č. 1/2019, o místním poplatku ze psů</t>
  </si>
  <si>
    <t>místní poplatek ze psů</t>
  </si>
  <si>
    <t>zákon č. 565/1990 Sb., o místních poplatcích - § 14 - ze psů</t>
  </si>
  <si>
    <t>1/2019: o místním poplatku ze psů</t>
  </si>
  <si>
    <t>1482914536</t>
  </si>
  <si>
    <t>2/2025</t>
  </si>
  <si>
    <t>Obecně závazná vyhláška Obce Konstantinovy Lázně o regulaci hlučných činností</t>
  </si>
  <si>
    <t>veřejný pořádek - hlučné činnosti</t>
  </si>
  <si>
    <t>zákon č. 128/2000 Sb., o obcích - § 10 písm. a) - hlučné činnosti</t>
  </si>
  <si>
    <t>2/2008: o veřejném pořádku a opatření k jeho zabezpečení</t>
  </si>
  <si>
    <t>1482911815</t>
  </si>
  <si>
    <t>1/2025</t>
  </si>
  <si>
    <t>Obecně závazná vyhláška Obce Konstantinovy Lázně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</si>
  <si>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</si>
  <si>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</si>
  <si>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3/2019: o místním poplatku za užívání veřejného prostranství</t>
  </si>
  <si>
    <t>1482901716</t>
  </si>
  <si>
    <t>3/2024</t>
  </si>
  <si>
    <t>Obecně závazná vyhláška Obce Konstantinovy Lázně, kterou se ruší Obecně závazná vyhláška Obce Konstantinovy Lázně, č. 4/2019, o místním poplatku ze vstupného</t>
  </si>
  <si>
    <t>2025-01-01</t>
  </si>
  <si>
    <t>4/2019: o místním poplatku ze vstupného</t>
  </si>
  <si>
    <t>1452285202</t>
  </si>
  <si>
    <t>2/2024</t>
  </si>
  <si>
    <t>Obecně závazná vyhláška Obce Konstantinovy Lázně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</si>
  <si>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</si>
  <si>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</si>
  <si>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4/2023: Obecně závazná vyhláška Obce Konstantinovy Lázně o místním poplatku za obecní systém odpadového hospodářství</t>
  </si>
  <si>
    <t>1452277289</t>
  </si>
  <si>
    <t>28/2002</t>
  </si>
  <si>
    <t>Řád veřejného pohřebiště</t>
  </si>
  <si>
    <t>2002-06-30</t>
  </si>
  <si>
    <t>Dle přechodného ustanovení</t>
  </si>
  <si>
    <t>jiná</t>
  </si>
  <si>
    <t xml:space="preserve">ústavní zákon č. 1/1993 Sb., Ústava České republiky - čl. 104 odst. 3 </t>
  </si>
  <si>
    <t>4/2025: Obecně závazná vyhláška Obce Konstantinovy Lázně, kterou se zrušuje obecně závazná vyhláška č. 28/2002</t>
  </si>
  <si>
    <t>1437984868</t>
  </si>
  <si>
    <t>2/2007</t>
  </si>
  <si>
    <t>VÝMAZ</t>
  </si>
  <si>
    <t>-</t>
  </si>
  <si>
    <t>1437974003</t>
  </si>
  <si>
    <t>1/2008</t>
  </si>
  <si>
    <t>kterou se stanovují pravidla pro pohyb psů na veřejném prostranství v obci Konstantinovy Lázně</t>
  </si>
  <si>
    <t>2008-05-09</t>
  </si>
  <si>
    <t>pohyb psů</t>
  </si>
  <si>
    <t>zákon č. 246/1992 Sb., na ochranu zvířat proti týrání - § 24 odst. 2</t>
  </si>
  <si>
    <t>1437963737</t>
  </si>
  <si>
    <t>2/2008</t>
  </si>
  <si>
    <t>o veřejném pořádku a opatření k jeho zabezpečení</t>
  </si>
  <si>
    <t>2/2025: Obecně závazná vyhláška Obce Konstantinovy Lázně o regulaci hlučných činností</t>
  </si>
  <si>
    <t>1437957052</t>
  </si>
  <si>
    <t>1/2019</t>
  </si>
  <si>
    <t>o místním poplatku ze psů</t>
  </si>
  <si>
    <t>2020-01-01</t>
  </si>
  <si>
    <t>3/2025: Obecně závazná vyhláška Obce Konstantinovy Lázně, kterou se mění obecně závazná vyhláška č. 1/2019, o místním poplatku ze psů</t>
  </si>
  <si>
    <t>1437779605</t>
  </si>
  <si>
    <t>3/2019</t>
  </si>
  <si>
    <t>o místním poplatku za užívání veřejného prostranství</t>
  </si>
  <si>
    <t>1/2025: Obecně závazná vyhláška Obce Konstantinovy Lázně o místním poplatku za užívání veřejného prostranství</t>
  </si>
  <si>
    <t>1437776527</t>
  </si>
  <si>
    <t>4/2019</t>
  </si>
  <si>
    <t>o místním poplatku ze vstupného</t>
  </si>
  <si>
    <t>místní poplatek ze vstupného</t>
  </si>
  <si>
    <t>zákon č. 565/1990 Sb., o místních poplatcích - § 14 - ze vstupného</t>
  </si>
  <si>
    <t>3/2024: Obecně závazná vyhláška Obce Konstantinovy Lázně, kterou se ruší Obecně závazná vyhláška Obce Konstantinovy Lázně, č. 4/2019, o místním poplatku ze vstupného; 3/2024: Obecně závazná vyhláška Obce Konstantinovy Lázně, kterou se ruší Obecně závazná vyhláška Obce Konstantinovy Lázně, č. 4/2019, o místním poplatku ze vstupného</t>
  </si>
  <si>
    <t>1437766555</t>
  </si>
  <si>
    <t>1/2020</t>
  </si>
  <si>
    <t>o vedení technické mapy obce</t>
  </si>
  <si>
    <t>2020-06-05</t>
  </si>
  <si>
    <t>digitální technická mapa</t>
  </si>
  <si>
    <t>zákon č. 200/1994 Sb., o zeměměřictví a o změně a doplnění některých zákonů souvisejících s jeho zavedením - § 20 odst. 3 (digitální)</t>
  </si>
  <si>
    <t>1437757161</t>
  </si>
  <si>
    <t>3/2021</t>
  </si>
  <si>
    <t>o změně obecně závazné vyhlášky č. 2/2021, kterou se zakazuje požívání alkoholických nápojů za účelem zabezpečení místních záležitostí veřejného pořádku na vymezených veřejných prostranstvích</t>
  </si>
  <si>
    <t>2021-12-24</t>
  </si>
  <si>
    <t>veřejný pořádek - konzumace alkoholu</t>
  </si>
  <si>
    <t>zákon č. 128/2000 Sb., o obcích - § 10 písm. a) - konzumace alkoholu</t>
  </si>
  <si>
    <t>2/2021: kterou se zakazuje požívání alkoholických nápojů za účelem zabezpečení místních záležitostí veřejného pořádku na vymezených veřejných prostranstvích</t>
  </si>
  <si>
    <t>1437749980</t>
  </si>
  <si>
    <t>2/2021</t>
  </si>
  <si>
    <t>kterou se zakazuje požívání alkoholických nápojů za účelem zabezpečení místních záležitostí veřejného pořádku na vymezených veřejných prostranstvích</t>
  </si>
  <si>
    <t>2021-08-26</t>
  </si>
  <si>
    <t>3/2021: o změně obecně závazné vyhlášky č. 2/2021, kterou se zakazuje požívání alkoholických nápojů za účelem zabezpečení místních záležitostí veřejného pořádku na vymezených veřejných prostranstvích</t>
  </si>
  <si>
    <t>1437746505</t>
  </si>
  <si>
    <t>4/2021</t>
  </si>
  <si>
    <t>o stanovení obecního systému odpadového hospodářství</t>
  </si>
  <si>
    <t>2022-01-01</t>
  </si>
  <si>
    <t>1/2026: Obecně závazná vyhláška Obce Konstantinovy Lázně, kterou se mění obecně závazná vyhláška č. 4/2021, o stanovení obecního systému odpadového hospodářství</t>
  </si>
  <si>
    <t>1437734578</t>
  </si>
  <si>
    <t>1/2024</t>
  </si>
  <si>
    <t>o stanovení koeficientů daně z nemovitých věcí</t>
  </si>
  <si>
    <t>daň z nemovitých věcí - koeficient u pozemků; daň z nemovitých věcí - koeficient u staveb a jednotek; daň z nemovitých věcí - místní koeficient</t>
  </si>
  <si>
    <t>zákon č. 338/1992 Sb., o dani z nemovitých věcí - § 6 odst. 4; zákon č. 338/1992 Sb., o dani z nemovitých věcí - § 11 odst. 5; zákon č. 338/1992 Sb., o dani z nemovitých věcí - § 12 odst. 1 písm. a) bod 1</t>
  </si>
  <si>
    <t>1/2022: Obecně závazná vyhláška Obce Konstantinovy Lázně, o stanovení koeficientů pro výpočet daně z nemovitých věcí a o stanovení místního koeficientu pro výpočet daně z nemovitých věcí</t>
  </si>
  <si>
    <t>1406669165</t>
  </si>
  <si>
    <t>4/2023</t>
  </si>
  <si>
    <t>2024-01-01</t>
  </si>
  <si>
    <t>6/2022: Obecně závazná vyhláška Obce Konstantinovy Lázně o místním poplatku za obecní systém odpadového hospodářství</t>
  </si>
  <si>
    <t>2/2024: Obecně závazná vyhláška Obce Konstantinovy Lázně o místním poplatku za obecní systém odpadového hospodářství</t>
  </si>
  <si>
    <t>1286175853</t>
  </si>
  <si>
    <t>3/2023</t>
  </si>
  <si>
    <t>Obecně závazná vyhláška Obce Konstantinovy Lázně o místním poplatku z pobytu</t>
  </si>
  <si>
    <t>místní poplatek z pobytu</t>
  </si>
  <si>
    <t>zákon č. 565/1990 Sb., o místních poplatcích - § 14 - z pobytu</t>
  </si>
  <si>
    <t>1286174262</t>
  </si>
  <si>
    <t>2/2023</t>
  </si>
  <si>
    <t>Obecně závazná vyhláška Obce Konstantinovy Lázně o stanovení podmínek pro pořádání, průběh a ukončení veřejnosti přístupných sportovních a kulturních podniků, včetně tanečních zábav a diskoték a jiných kulturních podniků v rozsahu nezbytném k zajištění veřejného pořádku.</t>
  </si>
  <si>
    <t>2023-07-07</t>
  </si>
  <si>
    <t>1206901882</t>
  </si>
  <si>
    <t>1/2023</t>
  </si>
  <si>
    <t>1206898362</t>
  </si>
  <si>
    <t>6/2022</t>
  </si>
  <si>
    <t>2022-12-30</t>
  </si>
  <si>
    <t>1116372197</t>
  </si>
  <si>
    <t>5/2022</t>
  </si>
  <si>
    <t>1069158024</t>
  </si>
  <si>
    <t>4/2022</t>
  </si>
  <si>
    <t>1069152994</t>
  </si>
  <si>
    <t>3/2022</t>
  </si>
  <si>
    <t>Obecně závazná vyhláška Obce Konstantinovy Lázně, kterou se ruší Obecně závazná vyhláška Obce Konstantinovy Lázně o závazné části územního plánu sídelního útvaru Konstantinovy Lázně ze dne 24. 2. 1998 a následné změny OZV</t>
  </si>
  <si>
    <t>2022-08-23</t>
  </si>
  <si>
    <t>1069148681</t>
  </si>
  <si>
    <t>2/2022</t>
  </si>
  <si>
    <t>Obecně závazná vyhláška Obce Konstantinovy Lázně, kterou se ruší Obecně závazná vyhláška Obce Konstantinovy Lázně č. 1/2004 o závazné části změny č. 1 územního plánu sídelního útvaru (obce) Konstantinovy Lázně, Plzeňský kraj</t>
  </si>
  <si>
    <t>2022-08-20</t>
  </si>
  <si>
    <t>1068615304</t>
  </si>
  <si>
    <t>1/2022</t>
  </si>
  <si>
    <t>Obecně závazná vyhláška Obce Konstantinovy Lázně, o stanovení koeficientů pro výpočet daně z nemovitých věcí a o stanovení místního koeficientu pro výpočet daně z nemovitých věcí</t>
  </si>
  <si>
    <t>2023-01-01</t>
  </si>
  <si>
    <t>daň z nemovitých věcí - koeficient u pozemků; daň z nemovitých věcí - koeficient u staveb a jednotek; daň z nemovitých věcí - koeficient u staveb a jednotek; daň z nemovitých věcí - místní koeficient</t>
  </si>
  <si>
    <t>zákon č. 338/1992 Sb., o dani z nemovitých věcí - § 6 odst. 4 písm. b); zákon č. 338/1992 Sb., o dani z nemovitých věcí - § 11 odst. 3 písm. a)  ; zákon č. 338/1992 Sb., o dani z nemovitých věcí - § 11 odst. 3 písm. b)  ; zákon č. 338/1992 Sb., o dani z nemovitých věcí - § 12</t>
  </si>
  <si>
    <t>1/2024: o stanovení koeficientů daně z nemovitých věcí</t>
  </si>
  <si>
    <t>1059825635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</si>
</sst>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6.7109375" customWidth="1"/>
    <col min="2" max="2" width="10.7109375" customWidth="1"/>
    <col min="3" max="3" width="9.7109375" customWidth="1"/>
    <col min="4" max="4" width="15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46295</v>
      </c>
      <c r="I2" s="1">
        <v>46296.33619926912</v>
      </c>
      <c r="J2" t="s">
        <v>30</v>
      </c>
      <c r="K2" t="s">
        <v>31</v>
      </c>
      <c r="M2" t="s">
        <v>32</v>
      </c>
      <c r="N2" t="s">
        <v>33</v>
      </c>
      <c r="O2" t="s">
        <v>34</v>
      </c>
      <c r="S2" t="b">
        <v>1</v>
      </c>
      <c r="U2" s="2">
        <f>HYPERLINK("https://sbirkapp.gov.cz/detail/SPP5IGWABYNQ4JXO", "https://sbirkapp.gov.cz/detail/SPP5IGWABYNQ4JXO")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45770</v>
      </c>
      <c r="I3" s="1">
        <v>45771.53770740618</v>
      </c>
      <c r="J3" t="s">
        <v>38</v>
      </c>
      <c r="K3" t="s">
        <v>31</v>
      </c>
      <c r="M3" t="s">
        <v>39</v>
      </c>
      <c r="N3" t="s">
        <v>40</v>
      </c>
      <c r="S3" t="b">
        <v>1</v>
      </c>
      <c r="U3" s="2">
        <f>HYPERLINK("https://sbirkapp.gov.cz/detail/SPP6QPLO5PRUW6BM", "https://sbirkapp.gov.cz/detail/SPP6QPLO5PRUW6BM")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45770</v>
      </c>
      <c r="I4" s="1">
        <v>45771.53508335033</v>
      </c>
      <c r="J4" t="s">
        <v>38</v>
      </c>
      <c r="K4" t="s">
        <v>31</v>
      </c>
      <c r="M4" t="s">
        <v>44</v>
      </c>
      <c r="N4" t="s">
        <v>45</v>
      </c>
      <c r="S4" t="b">
        <v>1</v>
      </c>
      <c r="U4" s="2">
        <f>HYPERLINK("https://sbirkapp.gov.cz/detail/SPPRQF7DITIXMX7K", "https://sbirkapp.gov.cz/detail/SPPRQF7DITIXMX7K")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45770</v>
      </c>
      <c r="I5" s="1">
        <v>45771.53193610968</v>
      </c>
      <c r="J5" t="s">
        <v>38</v>
      </c>
      <c r="K5" t="s">
        <v>31</v>
      </c>
      <c r="M5" t="s">
        <v>49</v>
      </c>
      <c r="N5" t="s">
        <v>50</v>
      </c>
      <c r="S5" t="b">
        <v>1</v>
      </c>
      <c r="U5" s="2">
        <f>HYPERLINK("https://sbirkapp.gov.cz/detail/SPPV4J55RSZCXK34", "https://sbirkapp.gov.cz/detail/SPPV4J55RSZCXK34")</f>
        <v>0</v>
      </c>
      <c r="V5" t="s">
        <v>51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52</v>
      </c>
      <c r="F6" t="s">
        <v>28</v>
      </c>
      <c r="G6" t="s">
        <v>53</v>
      </c>
      <c r="H6" s="1">
        <v>45707</v>
      </c>
      <c r="I6" s="1">
        <v>45708.41572056474</v>
      </c>
      <c r="J6" t="s">
        <v>54</v>
      </c>
      <c r="K6" t="s">
        <v>31</v>
      </c>
      <c r="M6" t="s">
        <v>55</v>
      </c>
      <c r="N6" t="s">
        <v>56</v>
      </c>
      <c r="P6" t="s">
        <v>57</v>
      </c>
      <c r="S6" t="b">
        <v>1</v>
      </c>
      <c r="U6" s="2">
        <f>HYPERLINK("https://sbirkapp.gov.cz/detail/SPPKXYPQS4N334YM", "https://sbirkapp.gov.cz/detail/SPPKXYPQS4N334YM")</f>
        <v>0</v>
      </c>
      <c r="V6" t="s">
        <v>58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59</v>
      </c>
      <c r="F7" t="s">
        <v>28</v>
      </c>
      <c r="G7" t="s">
        <v>60</v>
      </c>
      <c r="H7" s="1">
        <v>45707</v>
      </c>
      <c r="I7" s="1">
        <v>45708.41295564316</v>
      </c>
      <c r="J7" t="s">
        <v>54</v>
      </c>
      <c r="K7" t="s">
        <v>31</v>
      </c>
      <c r="M7" t="s">
        <v>61</v>
      </c>
      <c r="N7" t="s">
        <v>62</v>
      </c>
      <c r="O7" t="s">
        <v>63</v>
      </c>
      <c r="S7" t="b">
        <v>1</v>
      </c>
      <c r="U7" s="2">
        <f>HYPERLINK("https://sbirkapp.gov.cz/detail/SPPBYMJX5BYWYZH2", "https://sbirkapp.gov.cz/detail/SPPBYMJX5BYWYZH2")</f>
        <v>0</v>
      </c>
      <c r="V7" t="s">
        <v>64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28</v>
      </c>
      <c r="G8" t="s">
        <v>66</v>
      </c>
      <c r="H8" s="1">
        <v>45707</v>
      </c>
      <c r="I8" s="1">
        <v>45708.41018453529</v>
      </c>
      <c r="J8" t="s">
        <v>54</v>
      </c>
      <c r="K8" t="s">
        <v>31</v>
      </c>
      <c r="M8" t="s">
        <v>67</v>
      </c>
      <c r="N8" t="s">
        <v>68</v>
      </c>
      <c r="P8" t="s">
        <v>69</v>
      </c>
      <c r="S8" t="b">
        <v>1</v>
      </c>
      <c r="U8" s="2">
        <f>HYPERLINK("https://sbirkapp.gov.cz/detail/SPP35PNEUGNVBRTS", "https://sbirkapp.gov.cz/detail/SPP35PNEUGNVBRTS")</f>
        <v>0</v>
      </c>
      <c r="V8" t="s">
        <v>70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71</v>
      </c>
      <c r="F9" t="s">
        <v>28</v>
      </c>
      <c r="G9" t="s">
        <v>72</v>
      </c>
      <c r="H9" s="1">
        <v>45707</v>
      </c>
      <c r="I9" s="1">
        <v>45708.40081935887</v>
      </c>
      <c r="J9" t="s">
        <v>54</v>
      </c>
      <c r="K9" t="s">
        <v>31</v>
      </c>
      <c r="M9" t="s">
        <v>73</v>
      </c>
      <c r="N9" t="s">
        <v>74</v>
      </c>
      <c r="P9" t="s">
        <v>75</v>
      </c>
      <c r="S9" t="b">
        <v>1</v>
      </c>
      <c r="U9" s="2">
        <f>HYPERLINK("https://sbirkapp.gov.cz/detail/SPPO5FBJ4HAOYUEY", "https://sbirkapp.gov.cz/detail/SPPO5FBJ4HAOYUEY")</f>
        <v>0</v>
      </c>
      <c r="V9" t="s">
        <v>76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77</v>
      </c>
      <c r="F10" t="s">
        <v>28</v>
      </c>
      <c r="G10" t="s">
        <v>78</v>
      </c>
      <c r="H10" s="1">
        <v>45637</v>
      </c>
      <c r="I10" s="1">
        <v>45639.43150256418</v>
      </c>
      <c r="J10" t="s">
        <v>79</v>
      </c>
      <c r="K10" t="s">
        <v>31</v>
      </c>
      <c r="M10" t="s">
        <v>55</v>
      </c>
      <c r="N10" t="s">
        <v>56</v>
      </c>
      <c r="P10" t="s">
        <v>80</v>
      </c>
      <c r="S10" t="b">
        <v>1</v>
      </c>
      <c r="U10" s="2">
        <f>HYPERLINK("https://sbirkapp.gov.cz/detail/SPP4MJZSWL2UOBBM", "https://sbirkapp.gov.cz/detail/SPP4MJZSWL2UOBBM")</f>
        <v>0</v>
      </c>
      <c r="V10" t="s">
        <v>81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82</v>
      </c>
      <c r="F11" t="s">
        <v>28</v>
      </c>
      <c r="G11" t="s">
        <v>83</v>
      </c>
      <c r="H11" s="1">
        <v>45637</v>
      </c>
      <c r="I11" s="1">
        <v>45639.423096398</v>
      </c>
      <c r="J11" t="s">
        <v>79</v>
      </c>
      <c r="K11" t="s">
        <v>31</v>
      </c>
      <c r="M11" t="s">
        <v>84</v>
      </c>
      <c r="N11" t="s">
        <v>85</v>
      </c>
      <c r="P11" t="s">
        <v>86</v>
      </c>
      <c r="S11" t="b">
        <v>1</v>
      </c>
      <c r="U11" s="2">
        <f>HYPERLINK("https://sbirkapp.gov.cz/detail/SPPVQBI5KXIOENNW", "https://sbirkapp.gov.cz/detail/SPPVQBI5KXIOENNW")</f>
        <v>0</v>
      </c>
      <c r="V11" t="s">
        <v>87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88</v>
      </c>
      <c r="F12" t="s">
        <v>28</v>
      </c>
      <c r="G12" t="s">
        <v>89</v>
      </c>
      <c r="H12" s="1">
        <v>37420</v>
      </c>
      <c r="I12" s="1">
        <v>45608.57039168434</v>
      </c>
      <c r="J12" t="s">
        <v>90</v>
      </c>
      <c r="K12" t="s">
        <v>91</v>
      </c>
      <c r="L12" s="1">
        <v>37422</v>
      </c>
      <c r="M12" t="s">
        <v>92</v>
      </c>
      <c r="N12" t="s">
        <v>93</v>
      </c>
      <c r="R12" t="s">
        <v>94</v>
      </c>
      <c r="S12" t="b">
        <v>0</v>
      </c>
      <c r="T12" s="1">
        <v>45723</v>
      </c>
      <c r="U12" s="2">
        <f>HYPERLINK("https://sbirkapp.gov.cz/detail/SPPKBSUQUEX5XII6", "https://sbirkapp.gov.cz/detail/SPPKBSUQUEX5XII6")</f>
        <v>0</v>
      </c>
      <c r="V12" t="s">
        <v>95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96</v>
      </c>
      <c r="F13" t="s">
        <v>97</v>
      </c>
      <c r="G13" t="s">
        <v>98</v>
      </c>
      <c r="H13" t="s">
        <v>98</v>
      </c>
      <c r="I13" t="s">
        <v>98</v>
      </c>
      <c r="J13" t="s">
        <v>98</v>
      </c>
      <c r="K13" t="s">
        <v>98</v>
      </c>
      <c r="L13" t="s">
        <v>98</v>
      </c>
      <c r="M13" t="s">
        <v>98</v>
      </c>
      <c r="N13" t="s">
        <v>98</v>
      </c>
      <c r="O13" t="s">
        <v>98</v>
      </c>
      <c r="P13" t="s">
        <v>98</v>
      </c>
      <c r="Q13" t="s">
        <v>98</v>
      </c>
      <c r="R13" t="s">
        <v>98</v>
      </c>
      <c r="S13" t="s">
        <v>98</v>
      </c>
      <c r="T13" t="s">
        <v>98</v>
      </c>
      <c r="U13" t="s">
        <v>98</v>
      </c>
      <c r="V13" t="s">
        <v>99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100</v>
      </c>
      <c r="F14" t="s">
        <v>28</v>
      </c>
      <c r="G14" t="s">
        <v>101</v>
      </c>
      <c r="H14" s="1">
        <v>39561</v>
      </c>
      <c r="I14" s="1">
        <v>45608.54766812865</v>
      </c>
      <c r="J14" t="s">
        <v>102</v>
      </c>
      <c r="K14" t="s">
        <v>91</v>
      </c>
      <c r="L14" s="1">
        <v>39562</v>
      </c>
      <c r="M14" t="s">
        <v>103</v>
      </c>
      <c r="N14" t="s">
        <v>104</v>
      </c>
      <c r="S14" t="b">
        <v>1</v>
      </c>
      <c r="U14" s="2">
        <f>HYPERLINK("https://sbirkapp.gov.cz/detail/SPPDRSAV6T35GCSS", "https://sbirkapp.gov.cz/detail/SPPDRSAV6T35GCSS")</f>
        <v>0</v>
      </c>
      <c r="V14" t="s">
        <v>105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106</v>
      </c>
      <c r="F15" t="s">
        <v>28</v>
      </c>
      <c r="G15" t="s">
        <v>107</v>
      </c>
      <c r="H15" s="1">
        <v>39561</v>
      </c>
      <c r="I15" s="1">
        <v>45608.54340042976</v>
      </c>
      <c r="J15" t="s">
        <v>102</v>
      </c>
      <c r="K15" t="s">
        <v>91</v>
      </c>
      <c r="L15" s="1">
        <v>39562</v>
      </c>
      <c r="M15" t="s">
        <v>44</v>
      </c>
      <c r="N15" t="s">
        <v>45</v>
      </c>
      <c r="R15" t="s">
        <v>108</v>
      </c>
      <c r="S15" t="b">
        <v>0</v>
      </c>
      <c r="T15" s="1">
        <v>45723</v>
      </c>
      <c r="U15" s="2">
        <f>HYPERLINK("https://sbirkapp.gov.cz/detail/SPPWVWPZXOLZDWH2", "https://sbirkapp.gov.cz/detail/SPPWVWPZXOLZDWH2")</f>
        <v>0</v>
      </c>
      <c r="V15" t="s">
        <v>109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110</v>
      </c>
      <c r="F16" t="s">
        <v>28</v>
      </c>
      <c r="G16" t="s">
        <v>111</v>
      </c>
      <c r="H16" s="1">
        <v>43810</v>
      </c>
      <c r="I16" s="1">
        <v>45608.38417943082</v>
      </c>
      <c r="J16" t="s">
        <v>112</v>
      </c>
      <c r="K16" t="s">
        <v>91</v>
      </c>
      <c r="L16" s="1">
        <v>43811</v>
      </c>
      <c r="M16" t="s">
        <v>61</v>
      </c>
      <c r="N16" t="s">
        <v>62</v>
      </c>
      <c r="Q16" t="s">
        <v>113</v>
      </c>
      <c r="S16" t="b">
        <v>1</v>
      </c>
      <c r="U16" s="2">
        <f>HYPERLINK("https://sbirkapp.gov.cz/detail/SPPYO5QZ6JJXMRQS", "https://sbirkapp.gov.cz/detail/SPPYO5QZ6JJXMRQS")</f>
        <v>0</v>
      </c>
      <c r="V16" t="s">
        <v>114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115</v>
      </c>
      <c r="F17" t="s">
        <v>28</v>
      </c>
      <c r="G17" t="s">
        <v>116</v>
      </c>
      <c r="H17" s="1">
        <v>43810</v>
      </c>
      <c r="I17" s="1">
        <v>45608.38143958247</v>
      </c>
      <c r="J17" t="s">
        <v>112</v>
      </c>
      <c r="K17" t="s">
        <v>91</v>
      </c>
      <c r="L17" s="1">
        <v>43811</v>
      </c>
      <c r="M17" t="s">
        <v>73</v>
      </c>
      <c r="N17" t="s">
        <v>74</v>
      </c>
      <c r="R17" t="s">
        <v>117</v>
      </c>
      <c r="S17" t="b">
        <v>0</v>
      </c>
      <c r="T17" s="1">
        <v>45723</v>
      </c>
      <c r="U17" s="2">
        <f>HYPERLINK("https://sbirkapp.gov.cz/detail/SPPGVRKBM67ZBCR2", "https://sbirkapp.gov.cz/detail/SPPGVRKBM67ZBCR2")</f>
        <v>0</v>
      </c>
      <c r="V17" t="s">
        <v>118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119</v>
      </c>
      <c r="F18" t="s">
        <v>28</v>
      </c>
      <c r="G18" t="s">
        <v>120</v>
      </c>
      <c r="H18" s="1">
        <v>43810</v>
      </c>
      <c r="I18" s="1">
        <v>45608.37484066995</v>
      </c>
      <c r="J18" t="s">
        <v>112</v>
      </c>
      <c r="K18" t="s">
        <v>91</v>
      </c>
      <c r="L18" s="1">
        <v>43811</v>
      </c>
      <c r="M18" t="s">
        <v>121</v>
      </c>
      <c r="N18" t="s">
        <v>122</v>
      </c>
      <c r="R18" t="s">
        <v>123</v>
      </c>
      <c r="S18" t="b">
        <v>0</v>
      </c>
      <c r="T18" s="1">
        <v>45658</v>
      </c>
      <c r="U18" s="2">
        <f>HYPERLINK("https://sbirkapp.gov.cz/detail/SPPHMB7FQEQMDN3U", "https://sbirkapp.gov.cz/detail/SPPHMB7FQEQMDN3U")</f>
        <v>0</v>
      </c>
      <c r="V18" t="s">
        <v>124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125</v>
      </c>
      <c r="F19" t="s">
        <v>28</v>
      </c>
      <c r="G19" t="s">
        <v>126</v>
      </c>
      <c r="H19" s="1">
        <v>43971</v>
      </c>
      <c r="I19" s="1">
        <v>45608.36504809992</v>
      </c>
      <c r="J19" t="s">
        <v>127</v>
      </c>
      <c r="K19" t="s">
        <v>91</v>
      </c>
      <c r="L19" s="1">
        <v>43972</v>
      </c>
      <c r="M19" t="s">
        <v>128</v>
      </c>
      <c r="N19" t="s">
        <v>129</v>
      </c>
      <c r="S19" t="b">
        <v>1</v>
      </c>
      <c r="U19" s="2">
        <f>HYPERLINK("https://sbirkapp.gov.cz/detail/SPPKIXBRUQYK64HI", "https://sbirkapp.gov.cz/detail/SPPKIXBRUQYK64HI")</f>
        <v>0</v>
      </c>
      <c r="V19" t="s">
        <v>130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131</v>
      </c>
      <c r="F20" t="s">
        <v>28</v>
      </c>
      <c r="G20" t="s">
        <v>132</v>
      </c>
      <c r="H20" s="1">
        <v>44538</v>
      </c>
      <c r="I20" s="1">
        <v>45608.35460080556</v>
      </c>
      <c r="J20" t="s">
        <v>133</v>
      </c>
      <c r="K20" t="s">
        <v>91</v>
      </c>
      <c r="L20" s="1">
        <v>44539</v>
      </c>
      <c r="M20" t="s">
        <v>134</v>
      </c>
      <c r="N20" t="s">
        <v>135</v>
      </c>
      <c r="O20" t="s">
        <v>136</v>
      </c>
      <c r="S20" t="b">
        <v>1</v>
      </c>
      <c r="U20" s="2">
        <f>HYPERLINK("https://sbirkapp.gov.cz/detail/SPPCM3EKODTGHL2O", "https://sbirkapp.gov.cz/detail/SPPCM3EKODTGHL2O")</f>
        <v>0</v>
      </c>
      <c r="V20" t="s">
        <v>137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138</v>
      </c>
      <c r="F21" t="s">
        <v>28</v>
      </c>
      <c r="G21" t="s">
        <v>139</v>
      </c>
      <c r="H21" s="1">
        <v>44433</v>
      </c>
      <c r="I21" s="1">
        <v>45608.34932224888</v>
      </c>
      <c r="J21" t="s">
        <v>140</v>
      </c>
      <c r="K21" t="s">
        <v>91</v>
      </c>
      <c r="L21" s="1">
        <v>44434</v>
      </c>
      <c r="M21" t="s">
        <v>134</v>
      </c>
      <c r="N21" t="s">
        <v>135</v>
      </c>
      <c r="Q21" t="s">
        <v>141</v>
      </c>
      <c r="S21" t="b">
        <v>1</v>
      </c>
      <c r="U21" s="2">
        <f>HYPERLINK("https://sbirkapp.gov.cz/detail/SPPEEYDGLHWYBPMM", "https://sbirkapp.gov.cz/detail/SPPEEYDGLHWYBPMM")</f>
        <v>0</v>
      </c>
      <c r="V21" t="s">
        <v>142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143</v>
      </c>
      <c r="F22" t="s">
        <v>28</v>
      </c>
      <c r="G22" t="s">
        <v>144</v>
      </c>
      <c r="H22" s="1">
        <v>44538</v>
      </c>
      <c r="I22" s="1">
        <v>45608.33536785498</v>
      </c>
      <c r="J22" t="s">
        <v>145</v>
      </c>
      <c r="K22" t="s">
        <v>91</v>
      </c>
      <c r="L22" s="1">
        <v>44539</v>
      </c>
      <c r="M22" t="s">
        <v>32</v>
      </c>
      <c r="N22" t="s">
        <v>33</v>
      </c>
      <c r="Q22" t="s">
        <v>146</v>
      </c>
      <c r="S22" t="b">
        <v>1</v>
      </c>
      <c r="U22" s="2">
        <f>HYPERLINK("https://sbirkapp.gov.cz/detail/SPP4SOU2LCKGKFIK", "https://sbirkapp.gov.cz/detail/SPP4SOU2LCKGKFIK")</f>
        <v>0</v>
      </c>
      <c r="V22" t="s">
        <v>147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148</v>
      </c>
      <c r="F23" t="s">
        <v>28</v>
      </c>
      <c r="G23" t="s">
        <v>149</v>
      </c>
      <c r="H23" s="1">
        <v>45532</v>
      </c>
      <c r="I23" s="1">
        <v>45538.42446739259</v>
      </c>
      <c r="J23" t="s">
        <v>79</v>
      </c>
      <c r="K23" t="s">
        <v>31</v>
      </c>
      <c r="M23" t="s">
        <v>150</v>
      </c>
      <c r="N23" t="s">
        <v>151</v>
      </c>
      <c r="P23" t="s">
        <v>152</v>
      </c>
      <c r="S23" t="b">
        <v>1</v>
      </c>
      <c r="U23" s="2">
        <f>HYPERLINK("https://sbirkapp.gov.cz/detail/SPPFS4XLA3KSSDJS", "https://sbirkapp.gov.cz/detail/SPPFS4XLA3KSSDJS")</f>
        <v>0</v>
      </c>
      <c r="V23" t="s">
        <v>153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154</v>
      </c>
      <c r="F24" t="s">
        <v>28</v>
      </c>
      <c r="G24" t="s">
        <v>83</v>
      </c>
      <c r="H24" s="1">
        <v>45273</v>
      </c>
      <c r="I24" s="1">
        <v>45275.3275612769</v>
      </c>
      <c r="J24" t="s">
        <v>155</v>
      </c>
      <c r="K24" t="s">
        <v>31</v>
      </c>
      <c r="M24" t="s">
        <v>84</v>
      </c>
      <c r="N24" t="s">
        <v>85</v>
      </c>
      <c r="P24" t="s">
        <v>156</v>
      </c>
      <c r="R24" t="s">
        <v>157</v>
      </c>
      <c r="S24" t="b">
        <v>0</v>
      </c>
      <c r="T24" s="1">
        <v>45658</v>
      </c>
      <c r="U24" s="2">
        <f>HYPERLINK("https://sbirkapp.gov.cz/detail/SPPTJJSTEANXFKFC", "https://sbirkapp.gov.cz/detail/SPPTJJSTEANXFKFC")</f>
        <v>0</v>
      </c>
      <c r="V24" t="s">
        <v>158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159</v>
      </c>
      <c r="F25" t="s">
        <v>28</v>
      </c>
      <c r="G25" t="s">
        <v>160</v>
      </c>
      <c r="H25" s="1">
        <v>45273</v>
      </c>
      <c r="I25" s="1">
        <v>45275.32525751294</v>
      </c>
      <c r="J25" t="s">
        <v>155</v>
      </c>
      <c r="K25" t="s">
        <v>31</v>
      </c>
      <c r="M25" t="s">
        <v>161</v>
      </c>
      <c r="N25" t="s">
        <v>162</v>
      </c>
      <c r="S25" t="b">
        <v>1</v>
      </c>
      <c r="U25" s="2">
        <f>HYPERLINK("https://sbirkapp.gov.cz/detail/SPP5UGLY2VZPCU76", "https://sbirkapp.gov.cz/detail/SPP5UGLY2VZPCU76")</f>
        <v>0</v>
      </c>
      <c r="V25" t="s">
        <v>163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164</v>
      </c>
      <c r="F26" t="s">
        <v>28</v>
      </c>
      <c r="G26" t="s">
        <v>165</v>
      </c>
      <c r="H26" s="1">
        <v>45098</v>
      </c>
      <c r="I26" s="1">
        <v>45099.56577124239</v>
      </c>
      <c r="J26" t="s">
        <v>166</v>
      </c>
      <c r="K26" t="s">
        <v>31</v>
      </c>
      <c r="M26" t="s">
        <v>44</v>
      </c>
      <c r="N26" t="s">
        <v>45</v>
      </c>
      <c r="S26" t="b">
        <v>1</v>
      </c>
      <c r="U26" s="2">
        <f>HYPERLINK("https://sbirkapp.gov.cz/detail/SPPFW5DBLQOZRJP4", "https://sbirkapp.gov.cz/detail/SPPFW5DBLQOZRJP4")</f>
        <v>0</v>
      </c>
      <c r="V26" t="s">
        <v>167</v>
      </c>
      <c r="W26">
        <v>1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168</v>
      </c>
      <c r="F27" t="s">
        <v>28</v>
      </c>
      <c r="G27" t="s">
        <v>48</v>
      </c>
      <c r="H27" s="1">
        <v>45098</v>
      </c>
      <c r="I27" s="1">
        <v>45099.56153288011</v>
      </c>
      <c r="J27" t="s">
        <v>166</v>
      </c>
      <c r="K27" t="s">
        <v>31</v>
      </c>
      <c r="M27" t="s">
        <v>49</v>
      </c>
      <c r="N27" t="s">
        <v>50</v>
      </c>
      <c r="S27" t="b">
        <v>1</v>
      </c>
      <c r="U27" s="2">
        <f>HYPERLINK("https://sbirkapp.gov.cz/detail/SPPJPOCMTR7G3SNW", "https://sbirkapp.gov.cz/detail/SPPJPOCMTR7G3SNW")</f>
        <v>0</v>
      </c>
      <c r="V27" t="s">
        <v>169</v>
      </c>
      <c r="W27">
        <v>1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170</v>
      </c>
      <c r="F28" t="s">
        <v>28</v>
      </c>
      <c r="G28" t="s">
        <v>83</v>
      </c>
      <c r="H28" s="1">
        <v>44909</v>
      </c>
      <c r="I28" s="1">
        <v>44910.44304876171</v>
      </c>
      <c r="J28" t="s">
        <v>171</v>
      </c>
      <c r="K28" t="s">
        <v>31</v>
      </c>
      <c r="M28" t="s">
        <v>84</v>
      </c>
      <c r="N28" t="s">
        <v>85</v>
      </c>
      <c r="R28" t="s">
        <v>86</v>
      </c>
      <c r="S28" t="b">
        <v>0</v>
      </c>
      <c r="T28" s="1">
        <v>45292</v>
      </c>
      <c r="U28" s="2">
        <f>HYPERLINK("https://sbirkapp.gov.cz/detail/SPPTKH5PU76QRS7A", "https://sbirkapp.gov.cz/detail/SPPTKH5PU76QRS7A")</f>
        <v>0</v>
      </c>
      <c r="V28" t="s">
        <v>172</v>
      </c>
      <c r="W28">
        <v>2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173</v>
      </c>
      <c r="F29" t="s">
        <v>97</v>
      </c>
      <c r="G29" t="s">
        <v>98</v>
      </c>
      <c r="H29" t="s">
        <v>98</v>
      </c>
      <c r="I29" t="s">
        <v>98</v>
      </c>
      <c r="J29" t="s">
        <v>98</v>
      </c>
      <c r="K29" t="s">
        <v>98</v>
      </c>
      <c r="L29" t="s">
        <v>98</v>
      </c>
      <c r="M29" t="s">
        <v>98</v>
      </c>
      <c r="N29" t="s">
        <v>98</v>
      </c>
      <c r="O29" t="s">
        <v>98</v>
      </c>
      <c r="P29" t="s">
        <v>98</v>
      </c>
      <c r="Q29" t="s">
        <v>98</v>
      </c>
      <c r="R29" t="s">
        <v>98</v>
      </c>
      <c r="S29" t="s">
        <v>98</v>
      </c>
      <c r="T29" t="s">
        <v>98</v>
      </c>
      <c r="U29" t="s">
        <v>98</v>
      </c>
      <c r="V29" t="s">
        <v>174</v>
      </c>
      <c r="W29">
        <v>1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175</v>
      </c>
      <c r="F30" t="s">
        <v>97</v>
      </c>
      <c r="G30" t="s">
        <v>98</v>
      </c>
      <c r="H30" t="s">
        <v>98</v>
      </c>
      <c r="I30" t="s">
        <v>98</v>
      </c>
      <c r="J30" t="s">
        <v>98</v>
      </c>
      <c r="K30" t="s">
        <v>98</v>
      </c>
      <c r="L30" t="s">
        <v>98</v>
      </c>
      <c r="M30" t="s">
        <v>98</v>
      </c>
      <c r="N30" t="s">
        <v>98</v>
      </c>
      <c r="O30" t="s">
        <v>98</v>
      </c>
      <c r="P30" t="s">
        <v>98</v>
      </c>
      <c r="Q30" t="s">
        <v>98</v>
      </c>
      <c r="R30" t="s">
        <v>98</v>
      </c>
      <c r="S30" t="s">
        <v>98</v>
      </c>
      <c r="T30" t="s">
        <v>98</v>
      </c>
      <c r="U30" t="s">
        <v>98</v>
      </c>
      <c r="V30" t="s">
        <v>176</v>
      </c>
      <c r="W30">
        <v>1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177</v>
      </c>
      <c r="F31" t="s">
        <v>28</v>
      </c>
      <c r="G31" t="s">
        <v>178</v>
      </c>
      <c r="H31" s="1">
        <v>44734</v>
      </c>
      <c r="I31" s="1">
        <v>44781.45014438614</v>
      </c>
      <c r="J31" t="s">
        <v>179</v>
      </c>
      <c r="K31" t="s">
        <v>31</v>
      </c>
      <c r="M31" t="s">
        <v>55</v>
      </c>
      <c r="N31" t="s">
        <v>56</v>
      </c>
      <c r="S31" t="b">
        <v>1</v>
      </c>
      <c r="U31" s="2">
        <f>HYPERLINK("https://sbirkapp.gov.cz/detail/SPPQTKRKC4CFEYYK", "https://sbirkapp.gov.cz/detail/SPPQTKRKC4CFEYYK")</f>
        <v>0</v>
      </c>
      <c r="V31" t="s">
        <v>180</v>
      </c>
      <c r="W31">
        <v>1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181</v>
      </c>
      <c r="F32" t="s">
        <v>28</v>
      </c>
      <c r="G32" t="s">
        <v>182</v>
      </c>
      <c r="H32" s="1">
        <v>44734</v>
      </c>
      <c r="I32" s="1">
        <v>44778.35963736424</v>
      </c>
      <c r="J32" t="s">
        <v>183</v>
      </c>
      <c r="K32" t="s">
        <v>31</v>
      </c>
      <c r="M32" t="s">
        <v>55</v>
      </c>
      <c r="N32" t="s">
        <v>56</v>
      </c>
      <c r="S32" t="b">
        <v>1</v>
      </c>
      <c r="U32" s="2">
        <f>HYPERLINK("https://sbirkapp.gov.cz/detail/SPPRRXVKLUVK2NUC", "https://sbirkapp.gov.cz/detail/SPPRRXVKLUVK2NUC")</f>
        <v>0</v>
      </c>
      <c r="V32" t="s">
        <v>184</v>
      </c>
      <c r="W32">
        <v>1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185</v>
      </c>
      <c r="F33" t="s">
        <v>28</v>
      </c>
      <c r="G33" t="s">
        <v>186</v>
      </c>
      <c r="H33" s="1">
        <v>44734</v>
      </c>
      <c r="I33" s="1">
        <v>44754.42154642659</v>
      </c>
      <c r="J33" t="s">
        <v>187</v>
      </c>
      <c r="K33" t="s">
        <v>31</v>
      </c>
      <c r="M33" t="s">
        <v>188</v>
      </c>
      <c r="N33" t="s">
        <v>189</v>
      </c>
      <c r="R33" t="s">
        <v>190</v>
      </c>
      <c r="S33" t="b">
        <v>0</v>
      </c>
      <c r="T33" s="1">
        <v>45658</v>
      </c>
      <c r="U33" s="2">
        <f>HYPERLINK("https://sbirkapp.gov.cz/detail/SPPHIOFRCGXTQ5DK", "https://sbirkapp.gov.cz/detail/SPPHIOFRCGXTQ5DK")</f>
        <v>0</v>
      </c>
      <c r="V33" t="s">
        <v>191</v>
      </c>
      <c r="W3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2026-10-07T20:55:43Z</dcterms:created>
  <dcterms:modified xsi:type="dcterms:W3CDTF">2026-10-07T20:55:43Z</dcterms:modified>
</cp:coreProperties>
</file>