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<sst xmlns="http://schemas.openxmlformats.org/spreadsheetml/2006/main" count="642" uniqueCount="305">
  <si>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</si>
  <si>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</si>
  <si>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</si>
  <si>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</si>
  <si>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</si>
  <si>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</si>
  <si>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</si>
  <si>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</si>
  <si>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</si>
  <si>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</si>
  <si>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</si>
  <si>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</si>
  <si>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</si>
  <si>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</si>
  <si>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</si>
  <si>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</si>
  <si>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</si>
  <si>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</si>
  <si>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</si>
  <si>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</si>
  <si>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</si>
  <si>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</si>
  <si>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</si>
  <si>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Chrastava</t>
  </si>
  <si>
    <t>00262871</t>
  </si>
  <si>
    <t>awcbeyc</t>
  </si>
  <si>
    <t>Liberecký kraj</t>
  </si>
  <si>
    <t>2/2025</t>
  </si>
  <si>
    <t>Nařízení</t>
  </si>
  <si>
    <t>Nařízení města Chrastava č. 02/2025 ze dne 13.10.2025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</t>
  </si>
  <si>
    <t>2025-11-04</t>
  </si>
  <si>
    <t>Běžný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</si>
  <si>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</si>
  <si>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</si>
  <si>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2/2024: Nařízení města Chrastava č. 02/2024 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náledí.</t>
  </si>
  <si>
    <t>1594405875</t>
  </si>
  <si>
    <t>1/2025</t>
  </si>
  <si>
    <t>Obecně závazná vyhláška</t>
  </si>
  <si>
    <t>Obecně závazná vyhláška města Chrastava  č. 1/2025 o změně 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US 4/16, ve znění Obecně závazné vyhlášky č. 4/2016, Obecně závazné vyhlášky č. 2/2017, Obecně závazné vyhlášky č. 3/2018, Obecně závazné vyhlášky  č. 3/2019 a  Obecně závazné vyhlášky č. 1/2020.</t>
  </si>
  <si>
    <t>2025-04-30</t>
  </si>
  <si>
    <t>noční klid</t>
  </si>
  <si>
    <t>zákon č. 251/2016 Sb., o některých přestupcích - § 5 odst. 7</t>
  </si>
  <si>
    <t>2/2014: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</t>
  </si>
  <si>
    <t>1509824543</t>
  </si>
  <si>
    <t>2/2024</t>
  </si>
  <si>
    <t>Nařízení města Chrastava č. 02/2024 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náledí.</t>
  </si>
  <si>
    <t>2024-10-24</t>
  </si>
  <si>
    <t>2/2023: Nařízení města Chrastava č. 02/2023 ze dne 16.10.2023   kterým se stanoví  rozsah, způsob a lhůty odstraňování závad ve schůdnosti chodníků, místních komunikací a průjezdních úseků silnic  a kterým se stanoví  úseky místních komunikací a chodníků, na kterých se pro jejich malý dopravní význam nezajišťuje sjízdnost a schůdnost odstraňováním sněhu a náledí.</t>
  </si>
  <si>
    <t>2/2025: Nařízení města Chrastava č. 02/2025 ze dne 13.10.2025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</t>
  </si>
  <si>
    <t>1430271108</t>
  </si>
  <si>
    <t>5/2010</t>
  </si>
  <si>
    <t>Obecně závazná vyhláška č.5/2010 o stanovení podmínek pro pořádání, průběh a ukončení veřejnosti přístupných tanečních zábav, diskoték a jiných kulturních podniků k zajištění veřejného pořádku</t>
  </si>
  <si>
    <t>2011-01-01</t>
  </si>
  <si>
    <t>Dle přechodného ustanovení</t>
  </si>
  <si>
    <t>veřejný pořádek - regulace akcí typu technoparty</t>
  </si>
  <si>
    <t>zákon č. 128/2000 Sb., o obcích - § 10 písm. b) - regulace akcí typu technoparty</t>
  </si>
  <si>
    <t>13/2006: O STANOVENÍ PODMÍNEK PRO POŘÁDÁNÍ, PRŮBĚH A UKONČENÍ VEŘEJNOSTI PŘÍSTUPNÝCH TANEČNÍCH ZÁBAV, DISKOTÉK A JINÝCH KULTURNÍCH PODNIKŮ K ZAJIŠTĚNÍ VEŘEJNÉHO POŘÁDKU</t>
  </si>
  <si>
    <t>1416774581</t>
  </si>
  <si>
    <t>1/2024</t>
  </si>
  <si>
    <t>Obecně závazná vyhláška města Chrastava č.1/2024 o stanovení místních koeficientů pro výpočet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</si>
  <si>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</si>
  <si>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</si>
  <si>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</si>
  <si>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2/2019: o místním koeficientu a sazbě daně u daně z nemovitostí; 3/2021: o doplnění obecně závazné vyhlášky č. 2/2019 o místním koeficientu a sazbě daně u daně z nemovitostí</t>
  </si>
  <si>
    <t>1373881271</t>
  </si>
  <si>
    <t>3/2023</t>
  </si>
  <si>
    <t>Obecně závazná vyhláška č. 3/2023 o změně a doplnění Obecně závazných vyhlášek o místních poplatcích</t>
  </si>
  <si>
    <t>2024-01-01</t>
  </si>
  <si>
    <t>místní poplatek ze vstupného; místní poplatek z pobytu; místní poplatek ze psů; místní poplatek za užívání veřejného prostranství; místní poplatek za obecní systém odpadového hospodářství</t>
  </si>
  <si>
    <t>zákon č. 565/1990 Sb., o místních poplatcích - § 14 - ze vstupného; zákon č. 565/1990 Sb., o místních poplatcích - § 14 - z pobytu; zákon č. 565/1990 Sb., o místních poplatcích - § 14 - ze psů; zákon č. 565/1990 Sb., o místních poplatcích - § 14 - za užívání veřejného prostranství; zákon č. 565/1990 Sb., o místních poplatcích - § 14 - za obecní systém odpadového hospodářství</t>
  </si>
  <si>
    <t>8/2019: o místním poplatku ze psů; 9/2019: o místním poplatku za užívání veřejného prostranství; 10/2019: o místním poplatku ze vstupného; 12/2019: o místním poplatku z pobytu; 6/2021: o místním poplatku za obecní systém odpadového hospodářství</t>
  </si>
  <si>
    <t>1259022739</t>
  </si>
  <si>
    <t>2/2023</t>
  </si>
  <si>
    <t>Nařízení města Chrastava č. 02/2023 ze dne 16.10.2023   kterým se stanoví  rozsah, způsob a lhůty odstraňování závad ve schůdnosti chodníků, místních komunikací a průjezdních úseků silnic  a kterým se stanoví  úseky místních komunikací a chodníků, na kterých se pro jejich malý dopravní význam nezajišťuje sjízdnost a schůdnost odstraňováním sněhu a náledí.</t>
  </si>
  <si>
    <t>2023-10-23</t>
  </si>
  <si>
    <t>2/2022: Nařízení města Chrastava č. 02/2022 ze dne 30.09.2022 kterým se stanoví rozsah, způsob a lhůty odstraňování závad ve schůdnosti chodníků, místních komunikací a průjezdních úseků silnic a kterým se stanoví úseky místních komunikací a chodníků, na kterých se pro jejich malý dopravní význam nezajišťuje sjízdnost a schůdnost odstraňováním sněhu a náledí.</t>
  </si>
  <si>
    <t>2/2024: Nařízení města Chrastava č. 02/2024 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náledí.; 2/2024: Nařízení města Chrastava č. 02/2024    kterým se stanoví rozsah, způsob a lhůty odstraňování závad ve schůdnosti chodníků, místních komunikací a průjezdních úseků silnic a kterým se stanoví  úseky místních komunikací a chodníků, na kterých se pro jejich malý dopravní význam nezajišťuje sjízdnost a schůdnost odstraňováním sněhu a náledí.</t>
  </si>
  <si>
    <t>1258427174</t>
  </si>
  <si>
    <t>1/2023</t>
  </si>
  <si>
    <t>Obecně závazná vyhláška města Chrastavy č. 1/2023 ze dne 26. června 2023, kterou se stanovuje doba nočního klidu ve dnech Chrastavských slavností v roce 2024</t>
  </si>
  <si>
    <t>2023-07-13</t>
  </si>
  <si>
    <t>1209312473</t>
  </si>
  <si>
    <t>2/2022</t>
  </si>
  <si>
    <t>Nařízení města Chrastava č. 02/2022 ze dne 30.09.2022 kterým se stanoví rozsah, způsob a lhůty odstraňování závad ve schůdnosti chodníků, místních komunikací a průjezdních úseků silnic a kterým se stanoví úseky místních komunikací a chodníků, na kterých se pro jejich malý dopravní význam nezajišťuje sjízdnost a schůdnost odstraňováním sněhu a náledí.</t>
  </si>
  <si>
    <t>2022-11-11</t>
  </si>
  <si>
    <t>pozemní komunikace - odstranění závad ve schůdnosti</t>
  </si>
  <si>
    <t xml:space="preserve">zákon č. 13/1997 Sb., o pozemních komunikacích - § 27 odst. 7 </t>
  </si>
  <si>
    <t>2/2023: Nařízení města Chrastava č. 02/2023 ze dne 16.10.2023   kterým se stanoví  rozsah, způsob a lhůty odstraňování závad ve schůdnosti chodníků, místních komunikací a průjezdních úseků silnic  a kterým se stanoví  úseky místních komunikací a chodníků, na kterých se pro jejich malý dopravní význam nezajišťuje sjízdnost a schůdnost odstraňováním sněhu a náledí.; 2/2023: Nařízení města Chrastava č. 02/2023 ze dne 16.10.2023   kterým se stanoví  rozsah, způsob a lhůty odstraňování závad ve schůdnosti chodníků, místních komunikací a průjezdních úseků silnic  a kterým se stanoví  úseky místních komunikací a chodníků, na kterých se pro jejich malý dopravní význam nezajišťuje sjízdnost a schůdnost odstraňováním sněhu a náledí.</t>
  </si>
  <si>
    <t>1103943785</t>
  </si>
  <si>
    <t>1/2022</t>
  </si>
  <si>
    <t>O stanovení některých forem prodeje zboží nebo poskytování služeb prováděných mimo obchodní prostory, které jsou při výkonu licencované činnosti držitelem licence nebo při výkonu zprostředkovatelské činnosti v energetických odvětvích ve městě zakázány.</t>
  </si>
  <si>
    <t>2022-06-17</t>
  </si>
  <si>
    <t>regulace prodeje zboží nebo poskytování služeb v energetických odvětvích</t>
  </si>
  <si>
    <t>zákon č. 458/2000 Sb., energetický zákon - § 11p</t>
  </si>
  <si>
    <t>1045885997</t>
  </si>
  <si>
    <t>15/2006</t>
  </si>
  <si>
    <t>o stanovení podmínek pro pořádání a průběhu akcí typu technopárty a o zabezpečení místních záležitostí veřejného pořádku v souvislosti s jejich konáním</t>
  </si>
  <si>
    <t>2007-01-01</t>
  </si>
  <si>
    <t>1006962158</t>
  </si>
  <si>
    <t>5/2021</t>
  </si>
  <si>
    <t>o doplnění OZV č. 10/2019 o místním poplatku ze vstupného</t>
  </si>
  <si>
    <t>2021-11-06</t>
  </si>
  <si>
    <t>místní poplatek ze vstupného</t>
  </si>
  <si>
    <t>zákon č. 565/1990 Sb., o místních poplatcích - § 14 - ze vstupného</t>
  </si>
  <si>
    <t>10/2019: o místním poplatku ze vstupného</t>
  </si>
  <si>
    <t>3/2023: Obecně závazná vyhláška č. 3/2023 o změně a doplnění Obecně závazných vyhlášek o místních poplatcích; 3/2023: Obecně závazná vyhláška č. 3/2023 o změně a doplnění Obecně závazných vyhlášek o místních poplatcích</t>
  </si>
  <si>
    <t>996466975</t>
  </si>
  <si>
    <t>3/2021</t>
  </si>
  <si>
    <t>o doplnění obecně závazné vyhlášky č. 2/2019 o místním koeficientu a sazbě daně u daně z nemovitostí</t>
  </si>
  <si>
    <t>2022-01-01</t>
  </si>
  <si>
    <t>daň z nemovitých věcí - místní koeficient</t>
  </si>
  <si>
    <t>zákon č. 338/1992 Sb., o dani z nemovitých věcí - § 12</t>
  </si>
  <si>
    <t>2/2019: o místním koeficientu a sazbě daně u daně z nemovitostí</t>
  </si>
  <si>
    <t>1/2024: Obecně závazná vyhláška města Chrastava č.1/2024 o stanovení místních koeficientů pro výpočet daně z nemovitých věcí; 1/2024: Obecně závazná vyhláška města Chrastava č.1/2024 o stanovení místních koeficientů pro výpočet daně z nemovitých věcí</t>
  </si>
  <si>
    <t>996463143</t>
  </si>
  <si>
    <t>1/2021</t>
  </si>
  <si>
    <t>o změně a doplnění obecně závazné vyhlášky č. 12/2019, o místním poplatku z pobytu</t>
  </si>
  <si>
    <t>2021-04-14</t>
  </si>
  <si>
    <t>místní poplatek z pobytu</t>
  </si>
  <si>
    <t>zákon č. 565/1990 Sb., o místních poplatcích - § 14 - z pobytu</t>
  </si>
  <si>
    <t>12/2019: o místním poplatku z pobytu</t>
  </si>
  <si>
    <t>996458225</t>
  </si>
  <si>
    <t>6/2021</t>
  </si>
  <si>
    <t>o místním poplatku za obecní systém odpadového hospodářství</t>
  </si>
  <si>
    <t>2021-11-07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</si>
  <si>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</si>
  <si>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</si>
  <si>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č. 3/2023 o změně a doplnění Obecně závazných vyhlášek o místních poplatcích; 3/2023: Obecně závazná vyhláška č. 3/2023 o změně a doplnění Obecně závazných vyhlášek o místních poplatcích; 3/2023: Obecně závazná vyhláška č. 3/2023 o změně a doplnění Obecně závazných vyhlášek o místních poplatcích</t>
  </si>
  <si>
    <t>995640974</t>
  </si>
  <si>
    <t>2/2021</t>
  </si>
  <si>
    <t>o stanovení obecního systému odpadového hospodářství města Chrastavy</t>
  </si>
  <si>
    <t>systém odpadového hospodářství</t>
  </si>
  <si>
    <t>zákon č. 541/2020 Sb., o odpadech - § 59 odst. 4</t>
  </si>
  <si>
    <t>995633324</t>
  </si>
  <si>
    <t>1/2020</t>
  </si>
  <si>
    <t xml:space="preserve">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2/2017, Obecně závazné vyhlášky č. 3/2018 a Obecně závazné vyhlášky č 3/2019 (dále jen OZV 2/2014). </t>
  </si>
  <si>
    <t>2020-07-10</t>
  </si>
  <si>
    <t>veřejný pořádek - hlučné činnosti</t>
  </si>
  <si>
    <t>zákon č. 128/2000 Sb., o obcích - § 10 písm. a) - hlučné činnosti</t>
  </si>
  <si>
    <t>995625649</t>
  </si>
  <si>
    <t>12/2019</t>
  </si>
  <si>
    <t>o místním poplatku z pobytu</t>
  </si>
  <si>
    <t>2020-01-01</t>
  </si>
  <si>
    <t>1/2021: o změně a doplnění obecně závazné vyhlášky č. 12/2019, o místním poplatku z pobytu; 3/2023: Obecně závazná vyhláška č. 3/2023 o změně a doplnění Obecně závazných vyhlášek o místních poplatcích; 3/2023: Obecně závazná vyhláška č. 3/2023 o změně a doplnění Obecně závazných vyhlášek o místních poplatcích; 3/2023: Obecně závazná vyhláška č. 3/2023 o změně a doplnění Obecně závazných vyhlášek o místních poplatcích</t>
  </si>
  <si>
    <t>995619058</t>
  </si>
  <si>
    <t>10/2019</t>
  </si>
  <si>
    <t>o místním poplatku ze vstupného</t>
  </si>
  <si>
    <t>5/2021: o doplnění OZV č. 10/2019 o místním poplatku ze vstupného; 3/2023: Obecně závazná vyhláška č. 3/2023 o změně a doplnění Obecně závazných vyhlášek o místních poplatcích</t>
  </si>
  <si>
    <t>995617633</t>
  </si>
  <si>
    <t>9/2019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</si>
  <si>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</si>
  <si>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</si>
  <si>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</si>
  <si>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995615860</t>
  </si>
  <si>
    <t>8/2019</t>
  </si>
  <si>
    <t>o místním poplatku ze psů</t>
  </si>
  <si>
    <t>místní poplatek ze psů</t>
  </si>
  <si>
    <t>zákon č. 565/1990 Sb., o místních poplatcích - § 14 - ze psů</t>
  </si>
  <si>
    <t>995613956</t>
  </si>
  <si>
    <t>3/2019</t>
  </si>
  <si>
    <t xml:space="preserve">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 a Obecně závazné vyhlášky č. 2/2018. </t>
  </si>
  <si>
    <t>2019-05-01</t>
  </si>
  <si>
    <t>995611032</t>
  </si>
  <si>
    <t>2/2019</t>
  </si>
  <si>
    <t>o místním koeficientu a sazbě daně u daně z nemovitostí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</si>
  <si>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</si>
  <si>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</si>
  <si>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3/2021: o doplnění obecně závazné vyhlášky č. 2/2019 o místním koeficientu a sazbě daně u daně z nemovitostí</t>
  </si>
  <si>
    <t>995606655</t>
  </si>
  <si>
    <t>6/2019</t>
  </si>
  <si>
    <t>Tržní řád - změna č. 2</t>
  </si>
  <si>
    <t>2019-07-13</t>
  </si>
  <si>
    <t>jiná</t>
  </si>
  <si>
    <t xml:space="preserve">ústavní zákon č. 1/1993 Sb., Ústava České republiky - čl. 104 odst. 3 </t>
  </si>
  <si>
    <t>1/2012: Tržní řád; 1/2014: Tržní řád - změna č. 1</t>
  </si>
  <si>
    <t>995533153</t>
  </si>
  <si>
    <t>4/2018</t>
  </si>
  <si>
    <t>kterou se mění a doplňuje obecně závazná vyhláška č. 3/2007 ze dne 18. června 2007, ve znění obecně závazné vyhlášky č. 1/2013 ze dne 15. dubna 2013, ve znění obecně závazné vyhlášky č. 2/2013 ze dne 21. října 2013, kterou se stanovují pravidla pro pohyb psů na veřejném prostranství v obci</t>
  </si>
  <si>
    <t>2018-10-01</t>
  </si>
  <si>
    <t>veřejný pořádek - chov a pohyb zvířat</t>
  </si>
  <si>
    <t>zákon č. 128/2000 Sb., o obcích - § 10 písm. a)  - chov a pohyb zvířat</t>
  </si>
  <si>
    <t>1/2013: kterou se mění a doplňuje obecně závazná vyhláška č. 3/2007 ze dne 18. června 2007, kterou se stanovují pravidla pro pohyb psů na veřejném prostranství v obci; 2/2013: kterou se mění a doplňuje obecně závazná vyhláška č.3/2007 ze dne 18. června 2007, ve znění obecně závazné vyhlášky č. 1/2013 ze dne ze dne 15. dubna 2013, kterou se stanovují pravidla pro pohyb psů na veřejném prostranství v obci</t>
  </si>
  <si>
    <t>995515719</t>
  </si>
  <si>
    <t>3/2018</t>
  </si>
  <si>
    <t xml:space="preserve">o změně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 a doplnění Obecně závaznou vyhláškou č. 4/2016 a obecně závaznou vyhláškou č. 2/2017. </t>
  </si>
  <si>
    <t>2018-07-04</t>
  </si>
  <si>
    <t>995511960</t>
  </si>
  <si>
    <t>1/2018</t>
  </si>
  <si>
    <t>o změně obecně závazné vyhlášky č. 7/2011 o podmínkách užívání dětských hřišť a sportovišť na území města Chrastavy a o zrušení obecně závazné vyhlášky č. 7/2010</t>
  </si>
  <si>
    <t>2018-02-21</t>
  </si>
  <si>
    <t>7/2011: o podmínkách užívání dětských hřišť a sportovišť na území města Chrastavy</t>
  </si>
  <si>
    <t>995507189</t>
  </si>
  <si>
    <t>2/2017</t>
  </si>
  <si>
    <t xml:space="preserve">o doplnění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4/2016. </t>
  </si>
  <si>
    <t>2017-06-27</t>
  </si>
  <si>
    <t>zákon č. 251/2016 Sb., o některých přestupcích - § 5 odst. 6</t>
  </si>
  <si>
    <t>995502626</t>
  </si>
  <si>
    <t>1/2017</t>
  </si>
  <si>
    <t>o doplnění Obecně závazné vyhlášky č. 5/2019 o stanovení místa, na kterém mohou být provozovány technické hry a živá hra</t>
  </si>
  <si>
    <t>2017-09-01</t>
  </si>
  <si>
    <t>hazardní hry</t>
  </si>
  <si>
    <t xml:space="preserve">zákon č. 186/2016 Sb., o hazardních hrách - § 12 </t>
  </si>
  <si>
    <t>5/2016: o stanovení místa, na kterém mohou být provozovány technické hry a živá hra</t>
  </si>
  <si>
    <t>995497170</t>
  </si>
  <si>
    <t>5/2016</t>
  </si>
  <si>
    <t>o stanovení místa, na kterém mohou být provozovány technické hry a živá hra</t>
  </si>
  <si>
    <t>2017-01-01</t>
  </si>
  <si>
    <t>1/2017: o doplnění Obecně závazné vyhlášky č. 5/2019 o stanovení místa, na kterém mohou být provozovány technické hry a živá hra</t>
  </si>
  <si>
    <t>994955020</t>
  </si>
  <si>
    <t>4/2016</t>
  </si>
  <si>
    <t>o doplnění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4/2016.</t>
  </si>
  <si>
    <t>2016-10-01</t>
  </si>
  <si>
    <t xml:space="preserve">3/2018: o změně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 a doplnění Obecně závaznou vyhláškou č. 4/2016 a obecně závaznou vyhláškou č. 2/2017. ; 1/2020: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2/2017, Obecně závazné vyhlášky č. 3/2018 a Obecně závazné vyhlášky č 3/2019 (dále jen OZV 2/2014). </t>
  </si>
  <si>
    <t>994948829</t>
  </si>
  <si>
    <t>3/2016</t>
  </si>
  <si>
    <t>kterou se stanoví školské obvody spádových mateřských škol zřízených městem Chrastava</t>
  </si>
  <si>
    <t>školské obvody - mateřské školy</t>
  </si>
  <si>
    <t>zákon č. 561/2004 Sb., školský zákon - § 179 odst. 3 a § 178 odst. 2 písm. b)</t>
  </si>
  <si>
    <t>994763450</t>
  </si>
  <si>
    <t>2/2016</t>
  </si>
  <si>
    <t>o změně Obecně závazné vyhlášky č. 2/2014,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</t>
  </si>
  <si>
    <t xml:space="preserve">3/2018: o změně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 a doplnění Obecně závaznou vyhláškou č. 4/2016 a obecně závaznou vyhláškou č. 2/2017. ; 3/2019: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 a Obecně závazné vyhlášky č. 2/2018. ; 1/2020: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2/2017, Obecně závazné vyhlášky č. 3/2018 a Obecně závazné vyhlášky č 3/2019 (dále jen OZV 2/2014). </t>
  </si>
  <si>
    <t xml:space="preserve">3/2019: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 a Obecně závazné vyhlášky č. 2/2018. </t>
  </si>
  <si>
    <t>994761501</t>
  </si>
  <si>
    <t>1/2016</t>
  </si>
  <si>
    <t>o změně Obecně závazné vyhlášky č. 12/2006, Požární řád města Chrastavy</t>
  </si>
  <si>
    <t>2016-03-03</t>
  </si>
  <si>
    <t>požární ochrana - požární řád</t>
  </si>
  <si>
    <t>zákon č. 133/1985 Sb., o požární ochraně - § 29 odst. 1 písm. o) bod 1</t>
  </si>
  <si>
    <t>994754846</t>
  </si>
  <si>
    <t>1/2014</t>
  </si>
  <si>
    <t>Tržní řád - změna č. 1</t>
  </si>
  <si>
    <t>2014-10-14</t>
  </si>
  <si>
    <t>regulace prodeje zboží a nabízení služeb - tržní řád</t>
  </si>
  <si>
    <t xml:space="preserve">zákon č. 455/1991 Sb., živnostenský zákon - § 18 odst. 1 </t>
  </si>
  <si>
    <t>1/2012: Tržní řád</t>
  </si>
  <si>
    <t>6/2019: Tržní řád - změna č. 2</t>
  </si>
  <si>
    <t>994516769</t>
  </si>
  <si>
    <t>2/2014</t>
  </si>
  <si>
    <t>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</t>
  </si>
  <si>
    <t>2014-09-18</t>
  </si>
  <si>
    <t>2/2016: o změně Obecně závazné vyhlášky č. 2/2014,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činností; 4/2016: o doplnění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4/2016.; 2/2017: o doplnění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4/2016. ; 3/2018: o změně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 a doplnění Obecně závaznou vyhláškou č. 4/2016 a obecně závaznou vyhláškou č. 2/2017. ; 3/2018: o změně Obecně závazné vyhlášky č. 2/2014 k zabezpečení místních záležitostí veřejného pořádku na veřejných prostranstvích, kterou se stanovuje kratší doba nočního klidu, výjimečné případy, ve kterých lze rozhodnutím vymezit dobu nočního klidu dobou kratší a vymezují činnosti, které by mohly narušit veřejný pořádek v obci, včetně omezení těchto činností, ve znění Obecně závazné vyhlášky č. 2/2016 a nálezu Ústavního soudu Pl. ÚS 4/16 a doplnění Obecně závaznou vyhláškou č. 4/2016 a obecně závaznou vyhláškou č. 2/2017. ; 3/2019: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 a Obecně závazné vyhlášky č. 2/2018. ; 3/2019: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 a Obecně závazné vyhlášky č. 2/2018. ; 1/2020: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2/2017, Obecně závazné vyhlášky č. 3/2018 a Obecně závazné vyhlášky č 3/2019 (dále jen OZV 2/2014). ; 1/2020: o doplnění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ÚS 4/16, ve znění Obecně závazné vyhlášky č. 4/2016, Obecně závazné vyhlášky č. 2/2017, Obecně závazné vyhlášky č. 3/2018 a Obecně závazné vyhlášky č 3/2019 (dále jen OZV 2/2014). ; 1/2025: Obecně závazná vyhláška města Chrastava  č. 1/2025 o změně 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US 4/16, ve znění Obecně závazné vyhlášky č. 4/2016, Obecně závazné vyhlášky č. 2/2017, Obecně závazné vyhlášky č. 3/2018, Obecně závazné vyhlášky  č. 3/2019 a  Obecně závazné vyhlášky č. 1/2020.; 1/2025: Obecně závazná vyhláška města Chrastava  č. 1/2025 o změně  Obecně závazné vyhlášky č. 2/2014 k zabezpečení místních záležitostí veřejného pořádku na veřejných prostranstvích, kterou se stanovuje kratší doba nočního klidu, výjimečné případy, ve kterých lze vymezit dobu nočního klidu dobou kratší a vymezují činnosti, které by mohly narušit veřejný pořádek v obci, včetně omezení těchto činností, ve znění Obecně závazné vyhlášky č. 2/2016 a nálezu Ústavního soudu Pl. US 4/16, ve znění Obecně závazné vyhlášky č. 4/2016, Obecně závazné vyhlášky č. 2/2017, Obecně závazné vyhlášky č. 3/2018, Obecně závazné vyhlášky  č. 3/2019 a  Obecně závazné vyhlášky č. 1/2020.</t>
  </si>
  <si>
    <t>994510301</t>
  </si>
  <si>
    <t>2/2013</t>
  </si>
  <si>
    <t>kterou se mění a doplňuje obecně závazná vyhláška č.3/2007 ze dne 18. června 2007, ve znění obecně závazné vyhlášky č. 1/2013 ze dne ze dne 15. dubna 2013, kterou se stanovují pravidla pro pohyb psů na veřejném prostranství v obci</t>
  </si>
  <si>
    <t>2013-12-01</t>
  </si>
  <si>
    <t>4/2018: kterou se mění a doplňuje obecně závazná vyhláška č. 3/2007 ze dne 18. června 2007, ve znění obecně závazné vyhlášky č. 1/2013 ze dne 15. dubna 2013, ve znění obecně závazné vyhlášky č. 2/2013 ze dne 21. října 2013, kterou se stanovují pravidla pro pohyb psů na veřejném prostranství v obci</t>
  </si>
  <si>
    <t>994507254</t>
  </si>
  <si>
    <t>1/2013</t>
  </si>
  <si>
    <t>kterou se mění a doplňuje obecně závazná vyhláška č. 3/2007 ze dne 18. června 2007, kterou se stanovují pravidla pro pohyb psů na veřejném prostranství v obci</t>
  </si>
  <si>
    <t>2013-06-01</t>
  </si>
  <si>
    <t>994502352</t>
  </si>
  <si>
    <t>1/2012</t>
  </si>
  <si>
    <t>Tržní řád</t>
  </si>
  <si>
    <t>2012-03-08</t>
  </si>
  <si>
    <t>1/2014: Tržní řád - změna č. 1; 1/2014: Tržní řád - změna č. 1; 6/2019: Tržní řád - změna č. 2</t>
  </si>
  <si>
    <t>994434711</t>
  </si>
  <si>
    <t>7/2011</t>
  </si>
  <si>
    <t>o podmínkách užívání dětských hřišť a sportovišť na území města Chrastavy</t>
  </si>
  <si>
    <t>2011-12-29</t>
  </si>
  <si>
    <t>veřejný pořádek - jiné; jiná</t>
  </si>
  <si>
    <t>zákon č. 128/2000 Sb., o obcích - § 10 písm. a) - jiné; zákon č. 128/2000 Sb., o obcích - § 10 písm. c) - jiné</t>
  </si>
  <si>
    <t>1/2018: o změně obecně závazné vyhlášky č. 7/2011 o podmínkách užívání dětských hřišť a sportovišť na území města Chrastavy a o zrušení obecně závazné vyhlášky č. 7/2010; 1/2018: o změně obecně závazné vyhlášky č. 7/2011 o podmínkách užívání dětských hřišť a sportovišť na území města Chrastavy a o zrušení obecně závazné vyhlášky č. 7/2010</t>
  </si>
  <si>
    <t>1/2018: o změně obecně závazné vyhlášky č. 7/2011 o podmínkách užívání dětských hřišť a sportovišť na území města Chrastavy a o zrušení obecně závazné vyhlášky č. 7/2010</t>
  </si>
  <si>
    <t>993901396</t>
  </si>
  <si>
    <t>2/2009</t>
  </si>
  <si>
    <t>kterou se stanoví systém komunitního kompostování a způsob využití zeleného kompostu k údržbě a obnově veřejné zeleně na území obce</t>
  </si>
  <si>
    <t>2009-07-11</t>
  </si>
  <si>
    <t>993895698</t>
  </si>
  <si>
    <t>1/2008</t>
  </si>
  <si>
    <t>o zákazu požívání alkoholických nápojů na veřejném prostranství</t>
  </si>
  <si>
    <t>2008-05-03</t>
  </si>
  <si>
    <t>alkohol - zákaz konzumace</t>
  </si>
  <si>
    <t>zákon č. 65/2017 Sb., o ochraně zdraví před škodlivými účinky návykových látek - § 17 odst. 2 písm. a)</t>
  </si>
  <si>
    <t>993888516</t>
  </si>
  <si>
    <t>4/2007</t>
  </si>
  <si>
    <t>o stanovení podmínek spalování suchých rostlinných materiálů v otevřených ohništích, zahradních krbech nebo v otevřených grilovacích zařízeních</t>
  </si>
  <si>
    <t>2007-07-11</t>
  </si>
  <si>
    <t>ochrana ovzduší - spalování suchého rostlinného materiálu</t>
  </si>
  <si>
    <t xml:space="preserve">zákon č. 201/2012 Sb., o ochraně ovzduší - § 16 odst. 5 </t>
  </si>
  <si>
    <t>993882885</t>
  </si>
  <si>
    <t>3/2007</t>
  </si>
  <si>
    <t>kterou se stanovují pravidla pro pohyb psů na veřejném prostranství v obci</t>
  </si>
  <si>
    <t>993873941</t>
  </si>
  <si>
    <t>13/2006</t>
  </si>
  <si>
    <t>O STANOVENÍ PODMÍNEK PRO POŘÁDÁNÍ, PRŮBĚH A UKONČENÍ VEŘEJNOSTI PŘÍSTUPNÝCH TANEČNÍCH ZÁBAV, DISKOTÉK A JINÝCH KULTURNÍCH PODNIKŮ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</si>
  <si>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</si>
  <si>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</si>
  <si>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5/2010: Obecně závazná vyhláška č.5/2010 o stanovení podmínek pro pořádání, průběh a ukončení veřejnosti přístupných tanečních zábav, diskoték a jiných kulturních podniků k zajištění veřejného pořádku</t>
  </si>
  <si>
    <t>993433238</t>
  </si>
  <si>
    <t>12/2006</t>
  </si>
  <si>
    <t>Požární řád města</t>
  </si>
  <si>
    <t>991696084</t>
  </si>
  <si>
    <t>1/2006</t>
  </si>
  <si>
    <t>o zřízení městské policie</t>
  </si>
  <si>
    <t>2006-04-25</t>
  </si>
  <si>
    <t>obecní policie</t>
  </si>
  <si>
    <t xml:space="preserve">zákon č. 553/1991 Sb., o obecní policii - § 1 odst. 1 </t>
  </si>
  <si>
    <t>991319711</t>
  </si>
  <si>
    <t>3/2005</t>
  </si>
  <si>
    <t>kterou se stanoví školské obvody základních škol zřízených městem Chrastavou</t>
  </si>
  <si>
    <t>2006-09-01</t>
  </si>
  <si>
    <t>školské obvody - základní školy</t>
  </si>
  <si>
    <t>zákon č. 561/2004 Sb., školský zákon - § 178 odst. 2 písm. b)</t>
  </si>
  <si>
    <t>991294696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</si>
</sst>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45943</v>
      </c>
      <c r="I2" s="1">
        <v>45950.45706828569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HYPERLINK("https://sbirkapp.gov.cz/detail/SPPE3HFP7IGYRHJS", "https://sbirkapp.gov.cz/detail/SPPE3HFP7IGYRHJS")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45761</v>
      </c>
      <c r="I3" s="1">
        <v>45762.45050946212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HYPERLINK("https://sbirkapp.gov.cz/detail/SPPBKZTEJLOVKKJQ", "https://sbirkapp.gov.cz/detail/SPPBKZTEJLOVKKJQ")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45586</v>
      </c>
      <c r="I4" s="1">
        <v>45589.49964865649</v>
      </c>
      <c r="J4" t="s">
        <v>46</v>
      </c>
      <c r="K4" t="s">
        <v>31</v>
      </c>
      <c r="M4" t="s">
        <v>32</v>
      </c>
      <c r="N4" t="s">
        <v>33</v>
      </c>
      <c r="P4" t="s">
        <v>47</v>
      </c>
      <c r="R4" t="s">
        <v>48</v>
      </c>
      <c r="S4" t="b">
        <v>0</v>
      </c>
      <c r="T4" s="1">
        <v>45965</v>
      </c>
      <c r="U4" s="2">
        <f>HYPERLINK("https://sbirkapp.gov.cz/detail/SPP55VPY4ZNUJIPA", "https://sbirkapp.gov.cz/detail/SPP55VPY4ZNUJIPA")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37</v>
      </c>
      <c r="G5" t="s">
        <v>51</v>
      </c>
      <c r="H5" s="1">
        <v>40350</v>
      </c>
      <c r="I5" s="1">
        <v>45560.34956471411</v>
      </c>
      <c r="J5" t="s">
        <v>52</v>
      </c>
      <c r="K5" t="s">
        <v>53</v>
      </c>
      <c r="L5" s="1">
        <v>40351</v>
      </c>
      <c r="M5" t="s">
        <v>54</v>
      </c>
      <c r="N5" t="s">
        <v>55</v>
      </c>
      <c r="O5" t="s">
        <v>56</v>
      </c>
      <c r="S5" t="b">
        <v>1</v>
      </c>
      <c r="U5" s="2">
        <f>HYPERLINK("https://sbirkapp.gov.cz/detail/SPPEXCDV4IXZK5N6", "https://sbirkapp.gov.cz/detail/SPPEXCDV4IXZK5N6")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37</v>
      </c>
      <c r="G6" t="s">
        <v>59</v>
      </c>
      <c r="H6" s="1">
        <v>45460</v>
      </c>
      <c r="I6" s="1">
        <v>45461.37246872931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HYPERLINK("https://sbirkapp.gov.cz/detail/SPPTRKXT4IXLBTEK", "https://sbirkapp.gov.cz/detail/SPPTRKXT4IXLBTEK")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37</v>
      </c>
      <c r="G7" t="s">
        <v>66</v>
      </c>
      <c r="H7" s="1">
        <v>45222</v>
      </c>
      <c r="I7" s="1">
        <v>45223.42586532835</v>
      </c>
      <c r="J7" t="s">
        <v>67</v>
      </c>
      <c r="K7" t="s">
        <v>31</v>
      </c>
      <c r="M7" t="s">
        <v>68</v>
      </c>
      <c r="N7" t="s">
        <v>69</v>
      </c>
      <c r="O7" t="s">
        <v>70</v>
      </c>
      <c r="S7" t="b">
        <v>1</v>
      </c>
      <c r="U7" s="2">
        <f>HYPERLINK("https://sbirkapp.gov.cz/detail/SPPXFMNP4UBIKATU", "https://sbirkapp.gov.cz/detail/SPPXFMNP4UBIKATU")</f>
        <v>0</v>
      </c>
      <c r="V7" t="s">
        <v>71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28</v>
      </c>
      <c r="G8" t="s">
        <v>73</v>
      </c>
      <c r="H8" s="1">
        <v>45215</v>
      </c>
      <c r="I8" s="1">
        <v>45222.55413173904</v>
      </c>
      <c r="J8" t="s">
        <v>74</v>
      </c>
      <c r="K8" t="s">
        <v>31</v>
      </c>
      <c r="M8" t="s">
        <v>32</v>
      </c>
      <c r="N8" t="s">
        <v>33</v>
      </c>
      <c r="P8" t="s">
        <v>75</v>
      </c>
      <c r="R8" t="s">
        <v>76</v>
      </c>
      <c r="S8" t="b">
        <v>0</v>
      </c>
      <c r="T8" s="1">
        <v>45589</v>
      </c>
      <c r="U8" s="2">
        <f>HYPERLINK("https://sbirkapp.gov.cz/detail/SPP6CPCVRWV7AUNI", "https://sbirkapp.gov.cz/detail/SPP6CPCVRWV7AUNI")</f>
        <v>0</v>
      </c>
      <c r="V8" t="s">
        <v>77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37</v>
      </c>
      <c r="G9" t="s">
        <v>79</v>
      </c>
      <c r="H9" s="1">
        <v>45103</v>
      </c>
      <c r="I9" s="1">
        <v>45105.59410402179</v>
      </c>
      <c r="J9" t="s">
        <v>80</v>
      </c>
      <c r="K9" t="s">
        <v>31</v>
      </c>
      <c r="M9" t="s">
        <v>40</v>
      </c>
      <c r="N9" t="s">
        <v>41</v>
      </c>
      <c r="S9" t="b">
        <v>1</v>
      </c>
      <c r="U9" s="2">
        <f>HYPERLINK("https://sbirkapp.gov.cz/detail/SPPAI7C3QPZNWDL6", "https://sbirkapp.gov.cz/detail/SPPAI7C3QPZNWDL6")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44834</v>
      </c>
      <c r="I10" s="1">
        <v>44876.4464811114</v>
      </c>
      <c r="J10" t="s">
        <v>84</v>
      </c>
      <c r="K10" t="s">
        <v>31</v>
      </c>
      <c r="M10" t="s">
        <v>85</v>
      </c>
      <c r="N10" t="s">
        <v>86</v>
      </c>
      <c r="R10" t="s">
        <v>87</v>
      </c>
      <c r="S10" t="b">
        <v>0</v>
      </c>
      <c r="T10" s="1">
        <v>45222</v>
      </c>
      <c r="U10" s="2">
        <f>HYPERLINK("https://sbirkapp.gov.cz/detail/SPPNGBUSO2UXNXMU", "https://sbirkapp.gov.cz/detail/SPPNGBUSO2UXNXMU")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44697</v>
      </c>
      <c r="I11" s="1">
        <v>44714.39441293298</v>
      </c>
      <c r="J11" t="s">
        <v>91</v>
      </c>
      <c r="K11" t="s">
        <v>31</v>
      </c>
      <c r="M11" t="s">
        <v>92</v>
      </c>
      <c r="N11" t="s">
        <v>93</v>
      </c>
      <c r="S11" t="b">
        <v>1</v>
      </c>
      <c r="U11" s="2">
        <f>HYPERLINK("https://sbirkapp.gov.cz/detail/SPPKQ6GKY2CUUVKQ", "https://sbirkapp.gov.cz/detail/SPPKQ6GKY2CUUVKQ")</f>
        <v>0</v>
      </c>
      <c r="V11" t="s">
        <v>94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37</v>
      </c>
      <c r="G12" t="s">
        <v>96</v>
      </c>
      <c r="H12" s="1">
        <v>39062</v>
      </c>
      <c r="I12" s="1">
        <v>44615.56454515277</v>
      </c>
      <c r="J12" t="s">
        <v>97</v>
      </c>
      <c r="K12" t="s">
        <v>53</v>
      </c>
      <c r="L12" s="1">
        <v>39066</v>
      </c>
      <c r="M12" t="s">
        <v>54</v>
      </c>
      <c r="N12" t="s">
        <v>55</v>
      </c>
      <c r="S12" t="b">
        <v>1</v>
      </c>
      <c r="U12" s="2">
        <f>HYPERLINK("https://sbirkapp.gov.cz/detail/SPPWA5XLXZYOAEPO", "https://sbirkapp.gov.cz/detail/SPPWA5XLXZYOAEPO")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37</v>
      </c>
      <c r="G13" t="s">
        <v>100</v>
      </c>
      <c r="H13" s="1">
        <v>44487</v>
      </c>
      <c r="I13" s="1">
        <v>44592.61096386422</v>
      </c>
      <c r="J13" t="s">
        <v>101</v>
      </c>
      <c r="K13" t="s">
        <v>53</v>
      </c>
      <c r="L13" s="1">
        <v>44491</v>
      </c>
      <c r="M13" t="s">
        <v>102</v>
      </c>
      <c r="N13" t="s">
        <v>103</v>
      </c>
      <c r="O13" t="s">
        <v>104</v>
      </c>
      <c r="Q13" t="s">
        <v>105</v>
      </c>
      <c r="S13" t="b">
        <v>1</v>
      </c>
      <c r="U13" s="2">
        <f>HYPERLINK("https://sbirkapp.gov.cz/detail/SPPFYFLPXJEHATDM", "https://sbirkapp.gov.cz/detail/SPPFYFLPXJEHATDM")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37</v>
      </c>
      <c r="G14" t="s">
        <v>108</v>
      </c>
      <c r="H14" s="1">
        <v>44445</v>
      </c>
      <c r="I14" s="1">
        <v>44592.60671816312</v>
      </c>
      <c r="J14" t="s">
        <v>109</v>
      </c>
      <c r="K14" t="s">
        <v>53</v>
      </c>
      <c r="L14" s="1">
        <v>44446</v>
      </c>
      <c r="M14" t="s">
        <v>110</v>
      </c>
      <c r="N14" t="s">
        <v>111</v>
      </c>
      <c r="O14" t="s">
        <v>112</v>
      </c>
      <c r="R14" t="s">
        <v>113</v>
      </c>
      <c r="S14" t="b">
        <v>0</v>
      </c>
      <c r="T14" s="1">
        <v>45658</v>
      </c>
      <c r="U14" s="2">
        <f>HYPERLINK("https://sbirkapp.gov.cz/detail/SPPOG2TWDLJG2BQM", "https://sbirkapp.gov.cz/detail/SPPOG2TWDLJG2BQM")</f>
        <v>0</v>
      </c>
      <c r="V14" t="s">
        <v>114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115</v>
      </c>
      <c r="F15" t="s">
        <v>37</v>
      </c>
      <c r="G15" t="s">
        <v>116</v>
      </c>
      <c r="H15" s="1">
        <v>44298</v>
      </c>
      <c r="I15" s="1">
        <v>44592.60145426761</v>
      </c>
      <c r="J15" t="s">
        <v>117</v>
      </c>
      <c r="K15" t="s">
        <v>53</v>
      </c>
      <c r="L15" s="1">
        <v>44300</v>
      </c>
      <c r="M15" t="s">
        <v>118</v>
      </c>
      <c r="N15" t="s">
        <v>119</v>
      </c>
      <c r="O15" t="s">
        <v>120</v>
      </c>
      <c r="S15" t="b">
        <v>1</v>
      </c>
      <c r="U15" s="2">
        <f>HYPERLINK("https://sbirkapp.gov.cz/detail/SPP42QS5EBBSFKEE", "https://sbirkapp.gov.cz/detail/SPP42QS5EBBSFKEE")</f>
        <v>0</v>
      </c>
      <c r="V15" t="s">
        <v>121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122</v>
      </c>
      <c r="F16" t="s">
        <v>37</v>
      </c>
      <c r="G16" t="s">
        <v>123</v>
      </c>
      <c r="H16" s="1">
        <v>44487</v>
      </c>
      <c r="I16" s="1">
        <v>44589.56873827311</v>
      </c>
      <c r="J16" t="s">
        <v>124</v>
      </c>
      <c r="K16" t="s">
        <v>53</v>
      </c>
      <c r="L16" s="1">
        <v>44491</v>
      </c>
      <c r="M16" t="s">
        <v>125</v>
      </c>
      <c r="N16" t="s">
        <v>126</v>
      </c>
      <c r="Q16" t="s">
        <v>127</v>
      </c>
      <c r="S16" t="b">
        <v>1</v>
      </c>
      <c r="U16" s="2">
        <f>HYPERLINK("https://sbirkapp.gov.cz/detail/SPP4JEEXI2Q7ZPAC", "https://sbirkapp.gov.cz/detail/SPP4JEEXI2Q7ZPAC")</f>
        <v>0</v>
      </c>
      <c r="V16" t="s">
        <v>128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129</v>
      </c>
      <c r="F17" t="s">
        <v>37</v>
      </c>
      <c r="G17" t="s">
        <v>130</v>
      </c>
      <c r="H17" s="1">
        <v>44445</v>
      </c>
      <c r="I17" s="1">
        <v>44589.55661790037</v>
      </c>
      <c r="J17" t="s">
        <v>109</v>
      </c>
      <c r="K17" t="s">
        <v>53</v>
      </c>
      <c r="L17" s="1">
        <v>44447</v>
      </c>
      <c r="M17" t="s">
        <v>131</v>
      </c>
      <c r="N17" t="s">
        <v>132</v>
      </c>
      <c r="S17" t="b">
        <v>1</v>
      </c>
      <c r="U17" s="2">
        <f>HYPERLINK("https://sbirkapp.gov.cz/detail/SPPHTUQKVSEHAVLS", "https://sbirkapp.gov.cz/detail/SPPHTUQKVSEHAVLS")</f>
        <v>0</v>
      </c>
      <c r="V17" t="s">
        <v>133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134</v>
      </c>
      <c r="F18" t="s">
        <v>37</v>
      </c>
      <c r="G18" t="s">
        <v>135</v>
      </c>
      <c r="H18" s="1">
        <v>44004</v>
      </c>
      <c r="I18" s="1">
        <v>44589.54711269602</v>
      </c>
      <c r="J18" t="s">
        <v>136</v>
      </c>
      <c r="K18" t="s">
        <v>53</v>
      </c>
      <c r="L18" s="1">
        <v>44007</v>
      </c>
      <c r="M18" t="s">
        <v>137</v>
      </c>
      <c r="N18" t="s">
        <v>138</v>
      </c>
      <c r="O18" t="s">
        <v>42</v>
      </c>
      <c r="S18" t="b">
        <v>1</v>
      </c>
      <c r="U18" s="2">
        <f>HYPERLINK("https://sbirkapp.gov.cz/detail/SPPNNV6ETFCSKNCG", "https://sbirkapp.gov.cz/detail/SPPNNV6ETFCSKNCG")</f>
        <v>0</v>
      </c>
      <c r="V18" t="s">
        <v>139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140</v>
      </c>
      <c r="F19" t="s">
        <v>37</v>
      </c>
      <c r="G19" t="s">
        <v>141</v>
      </c>
      <c r="H19" s="1">
        <v>43808</v>
      </c>
      <c r="I19" s="1">
        <v>44589.53872557081</v>
      </c>
      <c r="J19" t="s">
        <v>142</v>
      </c>
      <c r="K19" t="s">
        <v>53</v>
      </c>
      <c r="L19" s="1">
        <v>43811</v>
      </c>
      <c r="M19" t="s">
        <v>118</v>
      </c>
      <c r="N19" t="s">
        <v>119</v>
      </c>
      <c r="Q19" t="s">
        <v>143</v>
      </c>
      <c r="S19" t="b">
        <v>1</v>
      </c>
      <c r="U19" s="2">
        <f>HYPERLINK("https://sbirkapp.gov.cz/detail/SPPBW6PMEE4TVX6W", "https://sbirkapp.gov.cz/detail/SPPBW6PMEE4TVX6W")</f>
        <v>0</v>
      </c>
      <c r="V19" t="s">
        <v>144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145</v>
      </c>
      <c r="F20" t="s">
        <v>37</v>
      </c>
      <c r="G20" t="s">
        <v>146</v>
      </c>
      <c r="H20" s="1">
        <v>43808</v>
      </c>
      <c r="I20" s="1">
        <v>44589.53610016021</v>
      </c>
      <c r="J20" t="s">
        <v>142</v>
      </c>
      <c r="K20" t="s">
        <v>53</v>
      </c>
      <c r="L20" s="1">
        <v>43811</v>
      </c>
      <c r="M20" t="s">
        <v>102</v>
      </c>
      <c r="N20" t="s">
        <v>103</v>
      </c>
      <c r="Q20" t="s">
        <v>147</v>
      </c>
      <c r="S20" t="b">
        <v>1</v>
      </c>
      <c r="U20" s="2">
        <f>HYPERLINK("https://sbirkapp.gov.cz/detail/SPPX4OGRVK5RE5GS", "https://sbirkapp.gov.cz/detail/SPPX4OGRVK5RE5GS")</f>
        <v>0</v>
      </c>
      <c r="V20" t="s">
        <v>148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149</v>
      </c>
      <c r="F21" t="s">
        <v>37</v>
      </c>
      <c r="G21" t="s">
        <v>150</v>
      </c>
      <c r="H21" s="1">
        <v>43808</v>
      </c>
      <c r="I21" s="1">
        <v>44589.53400050558</v>
      </c>
      <c r="J21" t="s">
        <v>142</v>
      </c>
      <c r="K21" t="s">
        <v>53</v>
      </c>
      <c r="L21" s="1">
        <v>43811</v>
      </c>
      <c r="M21" t="s">
        <v>151</v>
      </c>
      <c r="N21" t="s">
        <v>152</v>
      </c>
      <c r="Q21" t="s">
        <v>127</v>
      </c>
      <c r="S21" t="b">
        <v>1</v>
      </c>
      <c r="U21" s="2">
        <f>HYPERLINK("https://sbirkapp.gov.cz/detail/SPP52NNQXWU6VTHE", "https://sbirkapp.gov.cz/detail/SPP52NNQXWU6VTHE")</f>
        <v>0</v>
      </c>
      <c r="V21" t="s">
        <v>153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154</v>
      </c>
      <c r="F22" t="s">
        <v>37</v>
      </c>
      <c r="G22" t="s">
        <v>155</v>
      </c>
      <c r="H22" s="1">
        <v>43808</v>
      </c>
      <c r="I22" s="1">
        <v>44589.53137132624</v>
      </c>
      <c r="J22" t="s">
        <v>142</v>
      </c>
      <c r="K22" t="s">
        <v>53</v>
      </c>
      <c r="L22" s="1">
        <v>43811</v>
      </c>
      <c r="M22" t="s">
        <v>156</v>
      </c>
      <c r="N22" t="s">
        <v>157</v>
      </c>
      <c r="Q22" t="s">
        <v>127</v>
      </c>
      <c r="S22" t="b">
        <v>1</v>
      </c>
      <c r="U22" s="2">
        <f>HYPERLINK("https://sbirkapp.gov.cz/detail/SPPU3SYJWRG7GJOA", "https://sbirkapp.gov.cz/detail/SPPU3SYJWRG7GJOA")</f>
        <v>0</v>
      </c>
      <c r="V22" t="s">
        <v>158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159</v>
      </c>
      <c r="F23" t="s">
        <v>37</v>
      </c>
      <c r="G23" t="s">
        <v>160</v>
      </c>
      <c r="H23" s="1">
        <v>43570</v>
      </c>
      <c r="I23" s="1">
        <v>44589.52717538611</v>
      </c>
      <c r="J23" t="s">
        <v>161</v>
      </c>
      <c r="K23" t="s">
        <v>53</v>
      </c>
      <c r="L23" s="1">
        <v>43571</v>
      </c>
      <c r="M23" t="s">
        <v>40</v>
      </c>
      <c r="N23" t="s">
        <v>41</v>
      </c>
      <c r="O23" t="s">
        <v>42</v>
      </c>
      <c r="S23" t="b">
        <v>1</v>
      </c>
      <c r="U23" s="2">
        <f>HYPERLINK("https://sbirkapp.gov.cz/detail/SPPXLE43H2AEWMQW", "https://sbirkapp.gov.cz/detail/SPPXLE43H2AEWMQW")</f>
        <v>0</v>
      </c>
      <c r="V23" t="s">
        <v>162</v>
      </c>
      <c r="W23">
        <v>3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37</v>
      </c>
      <c r="G24" t="s">
        <v>164</v>
      </c>
      <c r="H24" s="1">
        <v>43570</v>
      </c>
      <c r="I24" s="1">
        <v>44589.52141659935</v>
      </c>
      <c r="J24" t="s">
        <v>142</v>
      </c>
      <c r="K24" t="s">
        <v>53</v>
      </c>
      <c r="L24" s="1">
        <v>43571</v>
      </c>
      <c r="M24" t="s">
        <v>165</v>
      </c>
      <c r="N24" t="s">
        <v>166</v>
      </c>
      <c r="Q24" t="s">
        <v>167</v>
      </c>
      <c r="R24" t="s">
        <v>113</v>
      </c>
      <c r="S24" t="b">
        <v>0</v>
      </c>
      <c r="T24" s="1">
        <v>45658</v>
      </c>
      <c r="U24" s="2">
        <f>HYPERLINK("https://sbirkapp.gov.cz/detail/SPPTBUM4AF7OB26M", "https://sbirkapp.gov.cz/detail/SPPTBUM4AF7OB26M")</f>
        <v>0</v>
      </c>
      <c r="V24" t="s">
        <v>168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169</v>
      </c>
      <c r="F25" t="s">
        <v>28</v>
      </c>
      <c r="G25" t="s">
        <v>170</v>
      </c>
      <c r="H25" s="1">
        <v>43642</v>
      </c>
      <c r="I25" s="1">
        <v>44589.43078394245</v>
      </c>
      <c r="J25" t="s">
        <v>171</v>
      </c>
      <c r="K25" t="s">
        <v>53</v>
      </c>
      <c r="L25" s="1">
        <v>43644</v>
      </c>
      <c r="M25" t="s">
        <v>172</v>
      </c>
      <c r="N25" t="s">
        <v>173</v>
      </c>
      <c r="O25" t="s">
        <v>174</v>
      </c>
      <c r="S25" t="b">
        <v>1</v>
      </c>
      <c r="U25" s="2">
        <f>HYPERLINK("https://sbirkapp.gov.cz/detail/SPPL7WRXAMNT7FFO", "https://sbirkapp.gov.cz/detail/SPPL7WRXAMNT7FFO")</f>
        <v>0</v>
      </c>
      <c r="V25" t="s">
        <v>175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176</v>
      </c>
      <c r="F26" t="s">
        <v>37</v>
      </c>
      <c r="G26" t="s">
        <v>177</v>
      </c>
      <c r="H26" s="1">
        <v>43346</v>
      </c>
      <c r="I26" s="1">
        <v>44589.4129841703</v>
      </c>
      <c r="J26" t="s">
        <v>178</v>
      </c>
      <c r="K26" t="s">
        <v>53</v>
      </c>
      <c r="L26" s="1">
        <v>43347</v>
      </c>
      <c r="M26" t="s">
        <v>179</v>
      </c>
      <c r="N26" t="s">
        <v>180</v>
      </c>
      <c r="O26" t="s">
        <v>181</v>
      </c>
      <c r="S26" t="b">
        <v>1</v>
      </c>
      <c r="U26" s="2">
        <f>HYPERLINK("https://sbirkapp.gov.cz/detail/SPPUC34V5UQBAWGU", "https://sbirkapp.gov.cz/detail/SPPUC34V5UQBAWGU")</f>
        <v>0</v>
      </c>
      <c r="V26" t="s">
        <v>182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183</v>
      </c>
      <c r="F27" t="s">
        <v>37</v>
      </c>
      <c r="G27" t="s">
        <v>184</v>
      </c>
      <c r="H27" s="1">
        <v>43269</v>
      </c>
      <c r="I27" s="1">
        <v>44589.40668509589</v>
      </c>
      <c r="J27" t="s">
        <v>185</v>
      </c>
      <c r="K27" t="s">
        <v>53</v>
      </c>
      <c r="L27" s="1">
        <v>43270</v>
      </c>
      <c r="O27" t="s">
        <v>42</v>
      </c>
      <c r="S27" t="b">
        <v>1</v>
      </c>
      <c r="U27" s="2">
        <f>HYPERLINK("https://sbirkapp.gov.cz/detail/SPPW7PUFQE6R5H6U", "https://sbirkapp.gov.cz/detail/SPPW7PUFQE6R5H6U")</f>
        <v>0</v>
      </c>
      <c r="V27" t="s">
        <v>186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187</v>
      </c>
      <c r="F28" t="s">
        <v>37</v>
      </c>
      <c r="G28" t="s">
        <v>188</v>
      </c>
      <c r="H28" s="1">
        <v>43136</v>
      </c>
      <c r="I28" s="1">
        <v>44589.40142878328</v>
      </c>
      <c r="J28" t="s">
        <v>189</v>
      </c>
      <c r="K28" t="s">
        <v>53</v>
      </c>
      <c r="L28" s="1">
        <v>43137</v>
      </c>
      <c r="M28" t="s">
        <v>172</v>
      </c>
      <c r="N28" t="s">
        <v>173</v>
      </c>
      <c r="O28" t="s">
        <v>190</v>
      </c>
      <c r="S28" t="b">
        <v>1</v>
      </c>
      <c r="U28" s="2">
        <f>HYPERLINK("https://sbirkapp.gov.cz/detail/SPPPSEYOVABWQEIS", "https://sbirkapp.gov.cz/detail/SPPPSEYOVABWQEIS")</f>
        <v>0</v>
      </c>
      <c r="V28" t="s">
        <v>191</v>
      </c>
      <c r="W28">
        <v>3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192</v>
      </c>
      <c r="F29" t="s">
        <v>37</v>
      </c>
      <c r="G29" t="s">
        <v>193</v>
      </c>
      <c r="H29" s="1">
        <v>42912</v>
      </c>
      <c r="I29" s="1">
        <v>44589.39566510636</v>
      </c>
      <c r="J29" t="s">
        <v>194</v>
      </c>
      <c r="K29" t="s">
        <v>53</v>
      </c>
      <c r="L29" s="1">
        <v>42913</v>
      </c>
      <c r="M29" t="s">
        <v>40</v>
      </c>
      <c r="N29" t="s">
        <v>195</v>
      </c>
      <c r="O29" t="s">
        <v>42</v>
      </c>
      <c r="S29" t="b">
        <v>1</v>
      </c>
      <c r="U29" s="2">
        <f>HYPERLINK("https://sbirkapp.gov.cz/detail/SPPQWWTGF66OQVXS", "https://sbirkapp.gov.cz/detail/SPPQWWTGF66OQVXS")</f>
        <v>0</v>
      </c>
      <c r="V29" t="s">
        <v>196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197</v>
      </c>
      <c r="F30" t="s">
        <v>37</v>
      </c>
      <c r="G30" t="s">
        <v>198</v>
      </c>
      <c r="H30" s="1">
        <v>42912</v>
      </c>
      <c r="I30" s="1">
        <v>44589.38829802311</v>
      </c>
      <c r="J30" t="s">
        <v>199</v>
      </c>
      <c r="K30" t="s">
        <v>53</v>
      </c>
      <c r="L30" s="1">
        <v>42913</v>
      </c>
      <c r="M30" t="s">
        <v>200</v>
      </c>
      <c r="N30" t="s">
        <v>201</v>
      </c>
      <c r="O30" t="s">
        <v>202</v>
      </c>
      <c r="S30" t="b">
        <v>1</v>
      </c>
      <c r="U30" s="2">
        <f>HYPERLINK("https://sbirkapp.gov.cz/detail/SPPFWC3EMLAYVK7Q", "https://sbirkapp.gov.cz/detail/SPPFWC3EMLAYVK7Q")</f>
        <v>0</v>
      </c>
      <c r="V30" t="s">
        <v>203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204</v>
      </c>
      <c r="F31" t="s">
        <v>37</v>
      </c>
      <c r="G31" t="s">
        <v>205</v>
      </c>
      <c r="H31" s="1">
        <v>42618</v>
      </c>
      <c r="I31" s="1">
        <v>44588.34489024695</v>
      </c>
      <c r="J31" t="s">
        <v>206</v>
      </c>
      <c r="K31" t="s">
        <v>53</v>
      </c>
      <c r="L31" s="1">
        <v>42619</v>
      </c>
      <c r="M31" t="s">
        <v>200</v>
      </c>
      <c r="N31" t="s">
        <v>201</v>
      </c>
      <c r="Q31" t="s">
        <v>207</v>
      </c>
      <c r="S31" t="b">
        <v>1</v>
      </c>
      <c r="U31" s="2">
        <f>HYPERLINK("https://sbirkapp.gov.cz/detail/SPPD2HHFKXB5IHUG", "https://sbirkapp.gov.cz/detail/SPPD2HHFKXB5IHUG")</f>
        <v>0</v>
      </c>
      <c r="V31" t="s">
        <v>208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209</v>
      </c>
      <c r="F32" t="s">
        <v>37</v>
      </c>
      <c r="G32" t="s">
        <v>210</v>
      </c>
      <c r="H32" s="1">
        <v>42618</v>
      </c>
      <c r="I32" s="1">
        <v>44588.33807876817</v>
      </c>
      <c r="J32" t="s">
        <v>211</v>
      </c>
      <c r="K32" t="s">
        <v>53</v>
      </c>
      <c r="L32" s="1">
        <v>42619</v>
      </c>
      <c r="O32" t="s">
        <v>42</v>
      </c>
      <c r="Q32" t="s">
        <v>212</v>
      </c>
      <c r="S32" t="b">
        <v>1</v>
      </c>
      <c r="U32" s="2">
        <f>HYPERLINK("https://sbirkapp.gov.cz/detail/SPPKDQBVT7FA3EFG", "https://sbirkapp.gov.cz/detail/SPPKDQBVT7FA3EFG")</f>
        <v>0</v>
      </c>
      <c r="V32" t="s">
        <v>213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214</v>
      </c>
      <c r="F33" t="s">
        <v>37</v>
      </c>
      <c r="G33" t="s">
        <v>215</v>
      </c>
      <c r="H33" s="1">
        <v>42618</v>
      </c>
      <c r="I33" s="1">
        <v>44587.70431578039</v>
      </c>
      <c r="J33" t="s">
        <v>206</v>
      </c>
      <c r="K33" t="s">
        <v>53</v>
      </c>
      <c r="L33" s="1">
        <v>42619</v>
      </c>
      <c r="M33" t="s">
        <v>216</v>
      </c>
      <c r="N33" t="s">
        <v>217</v>
      </c>
      <c r="S33" t="b">
        <v>1</v>
      </c>
      <c r="U33" s="2">
        <f>HYPERLINK("https://sbirkapp.gov.cz/detail/SPPZMER74LUDJACQ", "https://sbirkapp.gov.cz/detail/SPPZMER74LUDJACQ")</f>
        <v>0</v>
      </c>
      <c r="V33" t="s">
        <v>218</v>
      </c>
      <c r="W33">
        <v>3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219</v>
      </c>
      <c r="F34" t="s">
        <v>37</v>
      </c>
      <c r="G34" t="s">
        <v>220</v>
      </c>
      <c r="H34" s="1">
        <v>42471</v>
      </c>
      <c r="I34" s="1">
        <v>44587.70165873219</v>
      </c>
      <c r="J34" t="s">
        <v>211</v>
      </c>
      <c r="K34" t="s">
        <v>53</v>
      </c>
      <c r="L34" s="1">
        <v>42472</v>
      </c>
      <c r="M34" t="s">
        <v>137</v>
      </c>
      <c r="N34" t="s">
        <v>138</v>
      </c>
      <c r="O34" t="s">
        <v>42</v>
      </c>
      <c r="Q34" t="s">
        <v>221</v>
      </c>
      <c r="R34" t="s">
        <v>222</v>
      </c>
      <c r="S34" t="b">
        <v>1</v>
      </c>
      <c r="U34" s="2">
        <f>HYPERLINK("https://sbirkapp.gov.cz/detail/SPPKCIYVJOPCQKDA", "https://sbirkapp.gov.cz/detail/SPPKCIYVJOPCQKDA")</f>
        <v>0</v>
      </c>
      <c r="V34" t="s">
        <v>223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224</v>
      </c>
      <c r="F35" t="s">
        <v>37</v>
      </c>
      <c r="G35" t="s">
        <v>225</v>
      </c>
      <c r="H35" s="1">
        <v>42415</v>
      </c>
      <c r="I35" s="1">
        <v>44587.69589278349</v>
      </c>
      <c r="J35" t="s">
        <v>226</v>
      </c>
      <c r="K35" t="s">
        <v>53</v>
      </c>
      <c r="L35" s="1">
        <v>42416</v>
      </c>
      <c r="M35" t="s">
        <v>227</v>
      </c>
      <c r="N35" t="s">
        <v>228</v>
      </c>
      <c r="S35" t="b">
        <v>1</v>
      </c>
      <c r="U35" s="2">
        <f>HYPERLINK("https://sbirkapp.gov.cz/detail/SPPKH7JTKEGYSAWM", "https://sbirkapp.gov.cz/detail/SPPKH7JTKEGYSAWM")</f>
        <v>0</v>
      </c>
      <c r="V35" t="s">
        <v>229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230</v>
      </c>
      <c r="F36" t="s">
        <v>28</v>
      </c>
      <c r="G36" t="s">
        <v>231</v>
      </c>
      <c r="H36" s="1">
        <v>41897</v>
      </c>
      <c r="I36" s="1">
        <v>44587.43973145293</v>
      </c>
      <c r="J36" t="s">
        <v>232</v>
      </c>
      <c r="K36" t="s">
        <v>53</v>
      </c>
      <c r="L36" s="1">
        <v>41911</v>
      </c>
      <c r="M36" t="s">
        <v>233</v>
      </c>
      <c r="N36" t="s">
        <v>234</v>
      </c>
      <c r="O36" t="s">
        <v>235</v>
      </c>
      <c r="Q36" t="s">
        <v>236</v>
      </c>
      <c r="S36" t="b">
        <v>1</v>
      </c>
      <c r="U36" s="2">
        <f>HYPERLINK("https://sbirkapp.gov.cz/detail/SPPCD5S6GR3OE4EW", "https://sbirkapp.gov.cz/detail/SPPCD5S6GR3OE4EW")</f>
        <v>0</v>
      </c>
      <c r="V36" t="s">
        <v>237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238</v>
      </c>
      <c r="F37" t="s">
        <v>37</v>
      </c>
      <c r="G37" t="s">
        <v>239</v>
      </c>
      <c r="H37" s="1">
        <v>41883</v>
      </c>
      <c r="I37" s="1">
        <v>44587.430791002</v>
      </c>
      <c r="J37" t="s">
        <v>240</v>
      </c>
      <c r="K37" t="s">
        <v>53</v>
      </c>
      <c r="L37" s="1">
        <v>41885</v>
      </c>
      <c r="M37" t="s">
        <v>137</v>
      </c>
      <c r="N37" t="s">
        <v>138</v>
      </c>
      <c r="Q37" t="s">
        <v>241</v>
      </c>
      <c r="R37" t="s">
        <v>222</v>
      </c>
      <c r="S37" t="b">
        <v>1</v>
      </c>
      <c r="U37" s="2">
        <f>HYPERLINK("https://sbirkapp.gov.cz/detail/SPPXLGR7AUVPZ7HI", "https://sbirkapp.gov.cz/detail/SPPXLGR7AUVPZ7HI")</f>
        <v>0</v>
      </c>
      <c r="V37" t="s">
        <v>242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243</v>
      </c>
      <c r="F38" t="s">
        <v>37</v>
      </c>
      <c r="G38" t="s">
        <v>244</v>
      </c>
      <c r="H38" s="1">
        <v>41568</v>
      </c>
      <c r="I38" s="1">
        <v>44587.42605596432</v>
      </c>
      <c r="J38" t="s">
        <v>245</v>
      </c>
      <c r="K38" t="s">
        <v>53</v>
      </c>
      <c r="L38" s="1">
        <v>41571</v>
      </c>
      <c r="M38" t="s">
        <v>179</v>
      </c>
      <c r="N38" t="s">
        <v>180</v>
      </c>
      <c r="Q38" t="s">
        <v>246</v>
      </c>
      <c r="S38" t="b">
        <v>1</v>
      </c>
      <c r="U38" s="2">
        <f>HYPERLINK("https://sbirkapp.gov.cz/detail/SPP333WJLYVNUZTW", "https://sbirkapp.gov.cz/detail/SPP333WJLYVNUZTW")</f>
        <v>0</v>
      </c>
      <c r="V38" t="s">
        <v>247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248</v>
      </c>
      <c r="F39" t="s">
        <v>37</v>
      </c>
      <c r="G39" t="s">
        <v>249</v>
      </c>
      <c r="H39" s="1">
        <v>41379</v>
      </c>
      <c r="I39" s="1">
        <v>44587.42132804114</v>
      </c>
      <c r="J39" t="s">
        <v>250</v>
      </c>
      <c r="K39" t="s">
        <v>53</v>
      </c>
      <c r="L39" s="1">
        <v>41387</v>
      </c>
      <c r="M39" t="s">
        <v>179</v>
      </c>
      <c r="N39" t="s">
        <v>180</v>
      </c>
      <c r="Q39" t="s">
        <v>246</v>
      </c>
      <c r="S39" t="b">
        <v>1</v>
      </c>
      <c r="U39" s="2">
        <f>HYPERLINK("https://sbirkapp.gov.cz/detail/SPPSDLKTMSKAAB5I", "https://sbirkapp.gov.cz/detail/SPPSDLKTMSKAAB5I")</f>
        <v>0</v>
      </c>
      <c r="V39" t="s">
        <v>251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252</v>
      </c>
      <c r="F40" t="s">
        <v>28</v>
      </c>
      <c r="G40" t="s">
        <v>253</v>
      </c>
      <c r="H40" s="1">
        <v>40959</v>
      </c>
      <c r="I40" s="1">
        <v>44587.34226528148</v>
      </c>
      <c r="J40" t="s">
        <v>254</v>
      </c>
      <c r="K40" t="s">
        <v>53</v>
      </c>
      <c r="L40" s="1">
        <v>40960</v>
      </c>
      <c r="M40" t="s">
        <v>172</v>
      </c>
      <c r="N40" t="s">
        <v>173</v>
      </c>
      <c r="Q40" t="s">
        <v>255</v>
      </c>
      <c r="S40" t="b">
        <v>1</v>
      </c>
      <c r="U40" s="2">
        <f>HYPERLINK("https://sbirkapp.gov.cz/detail/SPPIK7HBAS6I2MEY", "https://sbirkapp.gov.cz/detail/SPPIK7HBAS6I2MEY")</f>
        <v>0</v>
      </c>
      <c r="V40" t="s">
        <v>256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257</v>
      </c>
      <c r="F41" t="s">
        <v>37</v>
      </c>
      <c r="G41" t="s">
        <v>258</v>
      </c>
      <c r="H41" s="1">
        <v>40889</v>
      </c>
      <c r="I41" s="1">
        <v>44586.48266774479</v>
      </c>
      <c r="J41" t="s">
        <v>259</v>
      </c>
      <c r="K41" t="s">
        <v>53</v>
      </c>
      <c r="L41" s="1">
        <v>40891</v>
      </c>
      <c r="M41" t="s">
        <v>260</v>
      </c>
      <c r="N41" t="s">
        <v>261</v>
      </c>
      <c r="Q41" t="s">
        <v>262</v>
      </c>
      <c r="R41" t="s">
        <v>263</v>
      </c>
      <c r="S41" t="b">
        <v>1</v>
      </c>
      <c r="U41" s="2">
        <f>HYPERLINK("https://sbirkapp.gov.cz/detail/SPPVACPCP3C3NUDU", "https://sbirkapp.gov.cz/detail/SPPVACPCP3C3NUDU")</f>
        <v>0</v>
      </c>
      <c r="V41" t="s">
        <v>264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265</v>
      </c>
      <c r="F42" t="s">
        <v>37</v>
      </c>
      <c r="G42" t="s">
        <v>266</v>
      </c>
      <c r="H42" s="1">
        <v>39986</v>
      </c>
      <c r="I42" s="1">
        <v>44586.47690101985</v>
      </c>
      <c r="J42" t="s">
        <v>267</v>
      </c>
      <c r="K42" t="s">
        <v>53</v>
      </c>
      <c r="L42" s="1">
        <v>39990</v>
      </c>
      <c r="M42" t="s">
        <v>131</v>
      </c>
      <c r="N42" t="s">
        <v>132</v>
      </c>
      <c r="S42" t="b">
        <v>1</v>
      </c>
      <c r="U42" s="2">
        <f>HYPERLINK("https://sbirkapp.gov.cz/detail/SPPBCDJOEZDVXPPS", "https://sbirkapp.gov.cz/detail/SPPBCDJOEZDVXPPS")</f>
        <v>0</v>
      </c>
      <c r="V42" t="s">
        <v>268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269</v>
      </c>
      <c r="F43" t="s">
        <v>37</v>
      </c>
      <c r="G43" t="s">
        <v>270</v>
      </c>
      <c r="H43" s="1">
        <v>39552</v>
      </c>
      <c r="I43" s="1">
        <v>44586.47004478537</v>
      </c>
      <c r="J43" t="s">
        <v>271</v>
      </c>
      <c r="K43" t="s">
        <v>53</v>
      </c>
      <c r="L43" s="1">
        <v>39556</v>
      </c>
      <c r="M43" t="s">
        <v>272</v>
      </c>
      <c r="N43" t="s">
        <v>273</v>
      </c>
      <c r="S43" t="b">
        <v>1</v>
      </c>
      <c r="U43" s="2">
        <f>HYPERLINK("https://sbirkapp.gov.cz/detail/SPPHH4JP7BBXL5S6", "https://sbirkapp.gov.cz/detail/SPPHH4JP7BBXL5S6")</f>
        <v>0</v>
      </c>
      <c r="V43" t="s">
        <v>274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275</v>
      </c>
      <c r="F44" t="s">
        <v>37</v>
      </c>
      <c r="G44" t="s">
        <v>276</v>
      </c>
      <c r="H44" s="1">
        <v>39251</v>
      </c>
      <c r="I44" s="1">
        <v>44586.46475787351</v>
      </c>
      <c r="J44" t="s">
        <v>277</v>
      </c>
      <c r="K44" t="s">
        <v>53</v>
      </c>
      <c r="L44" s="1">
        <v>39259</v>
      </c>
      <c r="M44" t="s">
        <v>278</v>
      </c>
      <c r="N44" t="s">
        <v>279</v>
      </c>
      <c r="S44" t="b">
        <v>1</v>
      </c>
      <c r="U44" s="2">
        <f>HYPERLINK("https://sbirkapp.gov.cz/detail/SPPBLV3VQYBQABWG", "https://sbirkapp.gov.cz/detail/SPPBLV3VQYBQABWG")</f>
        <v>0</v>
      </c>
      <c r="V44" t="s">
        <v>280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281</v>
      </c>
      <c r="F45" t="s">
        <v>37</v>
      </c>
      <c r="G45" t="s">
        <v>282</v>
      </c>
      <c r="H45" s="1">
        <v>39251</v>
      </c>
      <c r="I45" s="1">
        <v>44586.45738259148</v>
      </c>
      <c r="J45" t="s">
        <v>277</v>
      </c>
      <c r="K45" t="s">
        <v>53</v>
      </c>
      <c r="L45" s="1">
        <v>39259</v>
      </c>
      <c r="M45" t="s">
        <v>179</v>
      </c>
      <c r="N45" t="s">
        <v>180</v>
      </c>
      <c r="S45" t="b">
        <v>1</v>
      </c>
      <c r="U45" s="2">
        <f>HYPERLINK("https://sbirkapp.gov.cz/detail/SPP6OY4WWA3LLXNG", "https://sbirkapp.gov.cz/detail/SPP6OY4WWA3LLXNG")</f>
        <v>0</v>
      </c>
      <c r="V45" t="s">
        <v>283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284</v>
      </c>
      <c r="F46" t="s">
        <v>37</v>
      </c>
      <c r="G46" t="s">
        <v>285</v>
      </c>
      <c r="H46" s="1">
        <v>39006</v>
      </c>
      <c r="I46" s="1">
        <v>44585.65499550713</v>
      </c>
      <c r="J46" t="s">
        <v>97</v>
      </c>
      <c r="K46" t="s">
        <v>53</v>
      </c>
      <c r="L46" s="1">
        <v>39013</v>
      </c>
      <c r="M46" t="s">
        <v>286</v>
      </c>
      <c r="N46" t="s">
        <v>287</v>
      </c>
      <c r="Q46" t="s">
        <v>288</v>
      </c>
      <c r="R46" t="s">
        <v>288</v>
      </c>
      <c r="S46" t="b">
        <v>1</v>
      </c>
      <c r="U46" s="2">
        <f>HYPERLINK("https://sbirkapp.gov.cz/detail/SPPMZPPT7QTGR6C4", "https://sbirkapp.gov.cz/detail/SPPMZPPT7QTGR6C4")</f>
        <v>0</v>
      </c>
      <c r="V46" t="s">
        <v>289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290</v>
      </c>
      <c r="F47" t="s">
        <v>37</v>
      </c>
      <c r="G47" t="s">
        <v>291</v>
      </c>
      <c r="H47" s="1">
        <v>39006</v>
      </c>
      <c r="I47" s="1">
        <v>44581.4566418437</v>
      </c>
      <c r="J47" t="s">
        <v>97</v>
      </c>
      <c r="K47" t="s">
        <v>53</v>
      </c>
      <c r="L47" s="1">
        <v>39013</v>
      </c>
      <c r="M47" t="s">
        <v>227</v>
      </c>
      <c r="N47" t="s">
        <v>228</v>
      </c>
      <c r="S47" t="b">
        <v>1</v>
      </c>
      <c r="U47" s="2">
        <f>HYPERLINK("https://sbirkapp.gov.cz/detail/SPPVRN6VU3QNY3VS", "https://sbirkapp.gov.cz/detail/SPPVRN6VU3QNY3VS")</f>
        <v>0</v>
      </c>
      <c r="V47" t="s">
        <v>292</v>
      </c>
      <c r="W47">
        <v>3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293</v>
      </c>
      <c r="F48" t="s">
        <v>37</v>
      </c>
      <c r="G48" t="s">
        <v>294</v>
      </c>
      <c r="H48" s="1">
        <v>38810</v>
      </c>
      <c r="I48" s="1">
        <v>44580.66184541643</v>
      </c>
      <c r="J48" t="s">
        <v>295</v>
      </c>
      <c r="K48" t="s">
        <v>53</v>
      </c>
      <c r="L48" s="1">
        <v>38817</v>
      </c>
      <c r="M48" t="s">
        <v>296</v>
      </c>
      <c r="N48" t="s">
        <v>297</v>
      </c>
      <c r="S48" t="b">
        <v>1</v>
      </c>
      <c r="U48" s="2">
        <f>HYPERLINK("https://sbirkapp.gov.cz/detail/SPPIYYFGBDGV3EVG", "https://sbirkapp.gov.cz/detail/SPPIYYFGBDGV3EVG")</f>
        <v>0</v>
      </c>
      <c r="V48" t="s">
        <v>298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299</v>
      </c>
      <c r="F49" t="s">
        <v>37</v>
      </c>
      <c r="G49" t="s">
        <v>300</v>
      </c>
      <c r="H49" s="1">
        <v>38593</v>
      </c>
      <c r="I49" s="1">
        <v>44580.65236596361</v>
      </c>
      <c r="J49" t="s">
        <v>301</v>
      </c>
      <c r="K49" t="s">
        <v>53</v>
      </c>
      <c r="L49" s="1">
        <v>38701</v>
      </c>
      <c r="M49" t="s">
        <v>302</v>
      </c>
      <c r="N49" t="s">
        <v>303</v>
      </c>
      <c r="S49" t="b">
        <v>1</v>
      </c>
      <c r="U49" s="2">
        <f>HYPERLINK("https://sbirkapp.gov.cz/detail/SPPAEYPXSO2UOB2Y", "https://sbirkapp.gov.cz/detail/SPPAEYPXSO2UOB2Y")</f>
        <v>0</v>
      </c>
      <c r="V49" t="s">
        <v>304</v>
      </c>
      <c r="W4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2026-08-16T22:47:17Z</dcterms:created>
  <dcterms:modified xsi:type="dcterms:W3CDTF">2026-08-16T22:47:17Z</dcterms:modified>
</cp:coreProperties>
</file>