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<sst xmlns="http://schemas.openxmlformats.org/spreadsheetml/2006/main" count="508" uniqueCount="234">
  <si>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</si>
  <si>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</si>
  <si>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</si>
  <si>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</si>
  <si>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</si>
  <si>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</si>
  <si>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</si>
  <si>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</si>
  <si>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</si>
  <si>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</si>
  <si>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</si>
  <si>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</si>
  <si>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</si>
  <si>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</si>
  <si>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</si>
  <si>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</si>
  <si>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</si>
  <si>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</si>
  <si>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</si>
  <si>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</si>
  <si>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</si>
  <si>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</si>
  <si>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</si>
  <si>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Mníšek pod Brdy</t>
  </si>
  <si>
    <t>00242748</t>
  </si>
  <si>
    <t>96ebwrs</t>
  </si>
  <si>
    <t>Středočeský kraj</t>
  </si>
  <si>
    <t>8/2025</t>
  </si>
  <si>
    <t>Obecně závazná vyhláška</t>
  </si>
  <si>
    <t>o regulaci zacházení s pyrotechnickými výrobky</t>
  </si>
  <si>
    <t>2026-01-02</t>
  </si>
  <si>
    <t>Běžný</t>
  </si>
  <si>
    <t>pyrotechnické výrobky</t>
  </si>
  <si>
    <t>zákon č. 206/2015 Sb., zákon o pyrotechnice - § 35c</t>
  </si>
  <si>
    <t xml:space="preserve">2/2018: k zabezpečení, záležitostí veřejného pořádku na veřejných prostranstvích, kterou se reguluje hlučná zábavní pyrotechnika.; 2/2022: kterou se mění obecně závazná vyhláška č. 2/2018, k zabezpečení záležitostí veřejného pořádku na veřejných prostranstvích, kterou se reguluje hlučná zábavní pyrotechnika </t>
  </si>
  <si>
    <t>1620421670</t>
  </si>
  <si>
    <t>7/2025</t>
  </si>
  <si>
    <t>o místním poplatku za odkládání komunálního odpadu z nemovité věci</t>
  </si>
  <si>
    <t>2025-12-27</t>
  </si>
  <si>
    <t>místní poplatek za odkládání komunálního odpadu z nemovité věci</t>
  </si>
  <si>
    <t>zákon č. 565/1990 Sb., o místních poplatcích - § 14 - za odkládání komunálního odpadu z nemovité věci</t>
  </si>
  <si>
    <t>2/2025: o místním poplatku za odkládání komunálního odpadu z nemovité věci</t>
  </si>
  <si>
    <t>1620421713</t>
  </si>
  <si>
    <t>6/2025</t>
  </si>
  <si>
    <t>o místním poplatku za užívání veřejného prostranství</t>
  </si>
  <si>
    <t>2026-01-01</t>
  </si>
  <si>
    <t>místní poplatek za užívání veřejného prostranství</t>
  </si>
  <si>
    <t>zákon č. 565/1990 Sb., o místních poplatcích - § 14 - za užívání veřejného prostranství</t>
  </si>
  <si>
    <t>1/2023: o místním poplatku za užívání veřejného prostranství</t>
  </si>
  <si>
    <t>1620411271</t>
  </si>
  <si>
    <t>5/2025</t>
  </si>
  <si>
    <t>o volném pohybu zvířat na veřejném prostranství</t>
  </si>
  <si>
    <t>2025-11-18</t>
  </si>
  <si>
    <t>veřejný pořádek - chov a pohyb zvířat; pohyb psů; veřejný pořádek - jiné</t>
  </si>
  <si>
    <t>zákon č. 128/2000 Sb., o obcích - § 10 písm. a)  - chov a pohyb zvířat; zákon č. 246/1992 Sb., na ochranu zvířat proti týrání - § 24 odst. 2; zákon č. 128/2000 Sb., o obcích - § 10 písm. c) - jiné</t>
  </si>
  <si>
    <t>3/2025: o volném pohybu zvířat na veřejném prostranství</t>
  </si>
  <si>
    <t>1600113305</t>
  </si>
  <si>
    <t>4/2025</t>
  </si>
  <si>
    <t>o stanovení obecního systému odpadového hospodářství</t>
  </si>
  <si>
    <t>2025-07-08</t>
  </si>
  <si>
    <t>systém odpadového hospodářství</t>
  </si>
  <si>
    <t>zákon č. 541/2020 Sb., o odpadech - § 59 odst. 4</t>
  </si>
  <si>
    <t>8/2024: o stanovení obecního systému odpadového hospodářství</t>
  </si>
  <si>
    <t>1542663865</t>
  </si>
  <si>
    <t>3/2025</t>
  </si>
  <si>
    <t>2/2023: o volném pohybu zvířat na veřejném prostranství</t>
  </si>
  <si>
    <t>5/2025: o volném pohybu zvířat na veřejném prostranství; 5/2025: o volném pohybu zvířat na veřejném prostranství; 5/2025: o volném pohybu zvířat na veřejném prostranství</t>
  </si>
  <si>
    <t>1542640775</t>
  </si>
  <si>
    <t>2/2025</t>
  </si>
  <si>
    <t>2/2024: kterou se mění obecně závazná vyhláška města Mníšek pod Brdy č. 5/2023, o místním poplatku za odkládání komunálního odpadu z nemovité věci; 6/2024: o místním poplatku za odkládání komunálního odpadu z nemovité věci</t>
  </si>
  <si>
    <t>7/2025: o místním poplatku za odkládání komunálního odpadu z nemovité věci</t>
  </si>
  <si>
    <t>1542622119</t>
  </si>
  <si>
    <t>1/2025</t>
  </si>
  <si>
    <t>Nařízení</t>
  </si>
  <si>
    <t>kterým se zrušuje nařízení města Mníšek pod Brdy č. 9/2024, kterým se vydává tržní řád</t>
  </si>
  <si>
    <t>2025-05-09</t>
  </si>
  <si>
    <t>zrušovací</t>
  </si>
  <si>
    <t>ústavní zákon č. 1/1993 Sb., Ústava České republiky - čl. 79 odst. 3 - zrušovací nařízení</t>
  </si>
  <si>
    <t>9/2024: kterým se vydává tržní řád</t>
  </si>
  <si>
    <t>1513891269</t>
  </si>
  <si>
    <t>9/2024</t>
  </si>
  <si>
    <t>kterým se vydává tržní řád</t>
  </si>
  <si>
    <t>2025-01-03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</si>
  <si>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</si>
  <si>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</si>
  <si>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1/2015: , kterým se vydává tržní řád</t>
  </si>
  <si>
    <t>1/2025: kterým se zrušuje nařízení města Mníšek pod Brdy č. 9/2024, kterým se vydává tržní řád</t>
  </si>
  <si>
    <t>1455548770</t>
  </si>
  <si>
    <t>8/2024</t>
  </si>
  <si>
    <t>2025-01-01</t>
  </si>
  <si>
    <t>1/2024: o stanovení obecního systému odpadového hospodářství</t>
  </si>
  <si>
    <t>4/2025: o stanovení obecního systému odpadového hospodářství</t>
  </si>
  <si>
    <t>1451934042</t>
  </si>
  <si>
    <t>7/2024</t>
  </si>
  <si>
    <t>kterou se vydává požární řád města Mníšek pod Brdy</t>
  </si>
  <si>
    <t>2024-12-27</t>
  </si>
  <si>
    <t>požární ochrana - požární řád</t>
  </si>
  <si>
    <t>zákon č. 133/1985 Sb., o požární ochraně - § 29 odst. 1 písm. o) bod 1</t>
  </si>
  <si>
    <t>1451933944</t>
  </si>
  <si>
    <t>6/2024</t>
  </si>
  <si>
    <t>5/2023: o místním poplatku za odkládání komunálního odpadu z nemovité věci</t>
  </si>
  <si>
    <t>1451905710</t>
  </si>
  <si>
    <t>1/2017</t>
  </si>
  <si>
    <t>kterou se stanoví školské obvody mateřských škol zřízených Městem Mníšek pod Brdy a část školského obvodu mateřské školy zřízené městem</t>
  </si>
  <si>
    <t>2017-05-03</t>
  </si>
  <si>
    <t>Dle přechodného ustanovení</t>
  </si>
  <si>
    <t>školské obvody - mateřské školy; školské obvody - mateřské školy</t>
  </si>
  <si>
    <t>zákon č. 561/2004 Sb., školský zákon - § 179 odst. 3 a § 178 odst. 2 písm. b); zákon č. 561/2004 Sb., školský zákon - § 179 odst. 3 a § 178 odst. 2 písm. c)</t>
  </si>
  <si>
    <t>1446803838</t>
  </si>
  <si>
    <t>2/2017</t>
  </si>
  <si>
    <t>o regulaci provozování hazardních her</t>
  </si>
  <si>
    <t>2018-01-01</t>
  </si>
  <si>
    <t>hazardní hry</t>
  </si>
  <si>
    <t>zákon č. 186/2016 Sb., o hazardních hrách - § 12 odst. 1</t>
  </si>
  <si>
    <t>1437972818</t>
  </si>
  <si>
    <t>3/2018</t>
  </si>
  <si>
    <t>kterou se mění a doplňuje obecně závazná vyhláška č. 1/2015 o zákazu konzumace alkoholických nápojů na veřejném prostranství</t>
  </si>
  <si>
    <t>2018-08-24</t>
  </si>
  <si>
    <t>veřejný pořádek - konzumace alkoholu</t>
  </si>
  <si>
    <t>zákon č. 128/2000 Sb., o obcích - § 10 písm. a) - konzumace alkoholu</t>
  </si>
  <si>
    <t>1/2015: o zákazu konzumace alkoholických nápojů na veřejném prostranství</t>
  </si>
  <si>
    <t>1437968253</t>
  </si>
  <si>
    <t>1/2015</t>
  </si>
  <si>
    <t>o zákazu konzumace alkoholických nápojů na veřejném prostranství</t>
  </si>
  <si>
    <t>2016-01-29</t>
  </si>
  <si>
    <t>3/2018: kterou se mění a doplňuje obecně závazná vyhláška č. 1/2015 o zákazu konzumace alkoholických nápojů na veřejném prostranství</t>
  </si>
  <si>
    <t>1437938816</t>
  </si>
  <si>
    <t>, kterým se vydává tržní řád</t>
  </si>
  <si>
    <t>2015-10-02</t>
  </si>
  <si>
    <t>9/2024: kterým se vydává tržní řád; 9/2024: kterým se vydává tržní řád</t>
  </si>
  <si>
    <t>1437938717</t>
  </si>
  <si>
    <t>5/2003</t>
  </si>
  <si>
    <t>o zřízení Městské policie města Mníšku pod Brdy</t>
  </si>
  <si>
    <t>2003-06-01</t>
  </si>
  <si>
    <t>obecní policie</t>
  </si>
  <si>
    <t xml:space="preserve">zákon č. 553/1991 Sb., o obecní policii - § 1 odst. 1 </t>
  </si>
  <si>
    <t>1437906854</t>
  </si>
  <si>
    <t>5/2024</t>
  </si>
  <si>
    <t>kterou se zvyšuje koeficient, jímž se násobí sazba daně u vybraných skupin staveb a jednotek</t>
  </si>
  <si>
    <t>daň z nemovitých věcí - koeficient u staveb a jednotek</t>
  </si>
  <si>
    <t>zákon č. 338/1992 Sb., o dani z nemovitých věcí - § 11 odst. 5</t>
  </si>
  <si>
    <t>1390603516</t>
  </si>
  <si>
    <t>4/2024</t>
  </si>
  <si>
    <t>kterou se zvyšuje koeficient, jímž se násobí sazba daně u skupiny stavebních pozemků</t>
  </si>
  <si>
    <t>daň z nemovitých věcí - koeficient u pozemků</t>
  </si>
  <si>
    <t>zákon č. 338/1992 Sb., o dani z nemovitých věcí - § 6 odst. 4</t>
  </si>
  <si>
    <t>1377151185</t>
  </si>
  <si>
    <t>3/2024</t>
  </si>
  <si>
    <t>o stanovení místního koeficientu pro jednotlivé skupiny nemovitých věcí</t>
  </si>
  <si>
    <t>daň z nemovitých věcí - místní koeficient</t>
  </si>
  <si>
    <t>zákon č. 338/1992 Sb., o dani z nemovitých věcí - § 12 odst. 1 písm. a) bod 1</t>
  </si>
  <si>
    <t>1377146155</t>
  </si>
  <si>
    <t>2/2024</t>
  </si>
  <si>
    <t>kterou se mění obecně závazná vyhláška města Mníšek pod Brdy č. 5/2023, o místním poplatku za odkládání komunálního odpadu z nemovité věci</t>
  </si>
  <si>
    <t>2024-07-05</t>
  </si>
  <si>
    <t>1375148381</t>
  </si>
  <si>
    <t>1/2024</t>
  </si>
  <si>
    <t>2024-04-03</t>
  </si>
  <si>
    <t>1/2021: o stanovení obecního systému odpadového hospodářství</t>
  </si>
  <si>
    <t>1331620967</t>
  </si>
  <si>
    <t>7/2023</t>
  </si>
  <si>
    <t>o zrušení obecně závazné vyhlášky č. 2/2009, o veřejném pořádku,  opatřeních k jeho zabezpečení a čistotě v obci Mníšek pod Brdy</t>
  </si>
  <si>
    <t>2023-12-29</t>
  </si>
  <si>
    <t>ústavní zákon č. 1/1993 Sb., Ústava České republiky - čl. 104 odst. 3 - zrušovací OZV</t>
  </si>
  <si>
    <t>2/2009: o veřejném pořádku, opatřeních k jeho zabezpečení a čistotě v obci Mníšek pod Brdy</t>
  </si>
  <si>
    <t>1285957753</t>
  </si>
  <si>
    <t>6/2023</t>
  </si>
  <si>
    <t>o místním poplatku ze psů</t>
  </si>
  <si>
    <t>2024-01-01</t>
  </si>
  <si>
    <t>místní poplatek ze psů</t>
  </si>
  <si>
    <t>zákon č. 565/1990 Sb., o místních poplatcích - § 14 - ze psů</t>
  </si>
  <si>
    <t>1285957678</t>
  </si>
  <si>
    <t>5/2023</t>
  </si>
  <si>
    <t>3/2022: o místním poplatku za odkládání komunálního odpadu z nemovité věci</t>
  </si>
  <si>
    <t>2/2024: kterou se mění obecně závazná vyhláška města Mníšek pod Brdy č. 5/2023, o místním poplatku za odkládání komunálního odpadu z nemovité věci</t>
  </si>
  <si>
    <t>1285957677</t>
  </si>
  <si>
    <t>4/2023</t>
  </si>
  <si>
    <t>o regulaci hlučných činností</t>
  </si>
  <si>
    <t>veřejný pořádek - hlučné činnosti</t>
  </si>
  <si>
    <t>zákon č. 128/2000 Sb., o obcích - § 10 písm. a) - hlučné činnosti</t>
  </si>
  <si>
    <t>1285957647</t>
  </si>
  <si>
    <t>3/2023</t>
  </si>
  <si>
    <t>o nočním klidu</t>
  </si>
  <si>
    <t>noční klid</t>
  </si>
  <si>
    <t>zákon č. 251/2016 Sb., o některých přestupcích - § 5 odst. 7</t>
  </si>
  <si>
    <t>1285939274</t>
  </si>
  <si>
    <t>2/2023</t>
  </si>
  <si>
    <t>veřejný pořádek - chov a pohyb zvířat; pohyb psů; veřejný pořádek - údržba a ochrana veřejné zeleně</t>
  </si>
  <si>
    <t>zákon č. 128/2000 Sb., o obcích - § 10 písm. a)  - chov a pohyb zvířat; zákon č. 246/1992 Sb., na ochranu zvířat proti týrání - § 24 odst. 2; zákon č. 128/2000 Sb., o obcích - § 10 písm. c) - údržba a ochrana veřejné zeleně</t>
  </si>
  <si>
    <t>3/2025: o volném pohybu zvířat na veřejném prostranství; 3/2025: o volném pohybu zvířat na veřejném prostranství</t>
  </si>
  <si>
    <t>1285935632</t>
  </si>
  <si>
    <t>1/2023</t>
  </si>
  <si>
    <t>6/2025: o místním poplatku za užívání veřejného prostranství</t>
  </si>
  <si>
    <t>1285929454</t>
  </si>
  <si>
    <t>3/2022</t>
  </si>
  <si>
    <t>2023-01-01</t>
  </si>
  <si>
    <t>1116504613</t>
  </si>
  <si>
    <t>2/2022</t>
  </si>
  <si>
    <t xml:space="preserve">kterou se mění obecně závazná vyhláška č. 2/2018, k zabezpečení záležitostí veřejného pořádku na veřejných prostranstvích, kterou se reguluje hlučná zábavní pyrotechnika </t>
  </si>
  <si>
    <t>2022-08-31</t>
  </si>
  <si>
    <t>veřejný pořádek - pyrotechnika; veřejný pořádek - hlučné činnosti</t>
  </si>
  <si>
    <t>zákon č. 128/2000 Sb., o obcích - § 10 písm. a) - pyrotechnika; zákon č. 128/2000 Sb., o obcích - § 10 písm. a) - hlučné činnosti</t>
  </si>
  <si>
    <t>2/2018: k zabezpečení, záležitostí veřejného pořádku na veřejných prostranstvích, kterou se reguluje hlučná zábavní pyrotechnika.</t>
  </si>
  <si>
    <t>8/2025: o regulaci zacházení s pyrotechnickými výrobky</t>
  </si>
  <si>
    <t>1072161000</t>
  </si>
  <si>
    <t>2/2018</t>
  </si>
  <si>
    <t>k zabezpečení, záležitostí veřejného pořádku na veřejných prostranstvích, kterou se reguluje hlučná zábavní pyrotechnika.</t>
  </si>
  <si>
    <t>veřejný pořádek - pyrotechnika</t>
  </si>
  <si>
    <t>zákon č. 128/2000 Sb., o obcích - § 10 písm. a) - pyrotechnika</t>
  </si>
  <si>
    <t xml:space="preserve">2/2022: kterou se mění obecně závazná vyhláška č. 2/2018, k zabezpečení záležitostí veřejného pořádku na veřejných prostranstvích, kterou se reguluje hlučná zábavní pyrotechnika </t>
  </si>
  <si>
    <t>1065872985</t>
  </si>
  <si>
    <t>1/2022</t>
  </si>
  <si>
    <t>kterou se zrušuje obecně závazná vyhláška č. 3/2010, kterou se mění vyhláška č. 2/2009, o veřejném pořádku, opatřeních k jeho zabezpečení a čistotě v obci Mníšek pod Brdy, a kterou se mění obecně závazná vyhláška č. 2/2009, o veřejném pořádku, opatřeních k jeho zabezpečení a čistotě v obci Mníšek pod Brdy</t>
  </si>
  <si>
    <t>2022-05-25</t>
  </si>
  <si>
    <t>3/2010: kterou se mění vyhláška č. 2/2009 Města Mníšek pod Brdy O veřejném pořádku, opatřeních k jeho zabezpečení a čistotě v obci Mníšek pod Brdy</t>
  </si>
  <si>
    <t>1037053902</t>
  </si>
  <si>
    <t>3/2010</t>
  </si>
  <si>
    <t>kterou se mění vyhláška č. 2/2009 Města Mníšek pod Brdy O veřejném pořádku, opatřeních k jeho zabezpečení a čistotě v obci Mníšek pod Brdy</t>
  </si>
  <si>
    <t>2010-02-11</t>
  </si>
  <si>
    <t>1/2022: kterou se zrušuje obecně závazná vyhláška č. 3/2010, kterou se mění vyhláška č. 2/2009, o veřejném pořádku, opatřeních k jeho zabezpečení a čistotě v obci Mníšek pod Brdy, a kterou se mění obecně závazná vyhláška č. 2/2009, o veřejném pořádku, opatřeních k jeho zabezpečení a čistotě v obci Mníšek pod Brdy</t>
  </si>
  <si>
    <t>1037041690</t>
  </si>
  <si>
    <t>2/2009</t>
  </si>
  <si>
    <t>o veřejném pořádku, opatřeních k jeho zabezpečení a čistotě v obci Mníšek pod Brdy</t>
  </si>
  <si>
    <t>2009-03-14</t>
  </si>
  <si>
    <t>veřejný pořádek - chov a pohyb zvířat; veřejný pořádek - žebrání; veřejný pořádek - jiné; noční klid; pohyb psů; veřejný pořádek - podmínky pro pořádání veřejně přístupných akcí; veřejný pořádek - plakátování</t>
  </si>
  <si>
    <t>zákon č. 128/2000 Sb., o obcích - § 10 písm. a)  - chov a pohyb zvířat; zákon č. 128/2000 Sb., o obcích - § 10 písm. a) - žebrání; zákon č. 128/2000 Sb., o obcích - § 10 písm. c) - jiné; zákon č. 251/2016 Sb., o některých přestupcích - § 5 odst. 7; zákon č. 246/1992 Sb., na ochranu zvířat proti týrání - § 24 odst. 2; zákon č. 128/2000 Sb., o obcích - § 10 písm. b) - podmínky pro pořádání veřejně přístupných akcí; zákon č. 128/2000 Sb., o obcích - § 10 písm. c) - plakátování</t>
  </si>
  <si>
    <t>3/2010: kterou se mění vyhláška č. 2/2009 Města Mníšek pod Brdy O veřejném pořádku, opatřeních k jeho zabezpečení a čistotě v obci Mníšek pod Brdy; 3/2010: kterou se mění vyhláška č. 2/2009 Města Mníšek pod Brdy O veřejném pořádku, opatřeních k jeho zabezpečení a čistotě v obci Mníšek pod Brdy; 1/2022: kterou se zrušuje obecně závazná vyhláška č. 3/2010, kterou se mění vyhláška č. 2/2009, o veřejném pořádku, opatřeních k jeho zabezpečení a čistotě v obci Mníšek pod Brdy, a kterou se mění obecně závazná vyhláška č. 2/2009, o veřejném pořádku, opatřeních k jeho zabezpečení a čistotě v obci Mníšek pod Brdy</t>
  </si>
  <si>
    <t>7/2023: o zrušení obecně závazné vyhlášky č. 2/2009, o veřejném pořádku,  opatřeních k jeho zabezpečení a čistotě v obci Mníšek pod Brdy</t>
  </si>
  <si>
    <t>1036809083</t>
  </si>
  <si>
    <t>1/2021</t>
  </si>
  <si>
    <t>2022-01-01</t>
  </si>
  <si>
    <t>místní poplatek za obecní systém odpadového hospodářství</t>
  </si>
  <si>
    <t>zákon č. 565/1990 Sb., o místních poplatcích - § 14 - za obecní systém odpadového hospodářství</t>
  </si>
  <si>
    <t>1030480405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</si>
</sst>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46003.49388323871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HYPERLINK("https://sbirkapp.gov.cz/detail/SPP3G5IMUQ4K2K4W", "https://sbirkapp.gov.cz/detail/SPP3G5IMUQ4K2K4W")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46001</v>
      </c>
      <c r="I3" s="1">
        <v>46003.49387185895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HYPERLINK("https://sbirkapp.gov.cz/detail/SPPRQTRLP4NQQXVM", "https://sbirkapp.gov.cz/detail/SPPRQTRLP4NQQXVM")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46001</v>
      </c>
      <c r="I4" s="1">
        <v>46003.48282613289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HYPERLINK("https://sbirkapp.gov.cz/detail/SPPO4EK4HRTCNREK", "https://sbirkapp.gov.cz/detail/SPPO4EK4HRTCNREK")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45952</v>
      </c>
      <c r="I5" s="1">
        <v>45964.3920562941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HYPERLINK("https://sbirkapp.gov.cz/detail/SPPL3TB2LB4EJAR4", "https://sbirkapp.gov.cz/detail/SPPL3TB2LB4EJAR4")</f>
        <v>0</v>
      </c>
      <c r="V5" t="s">
        <v>56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45826</v>
      </c>
      <c r="I6" s="1">
        <v>45831.63542935325</v>
      </c>
      <c r="J6" t="s">
        <v>59</v>
      </c>
      <c r="K6" t="s">
        <v>31</v>
      </c>
      <c r="M6" t="s">
        <v>60</v>
      </c>
      <c r="N6" t="s">
        <v>61</v>
      </c>
      <c r="P6" t="s">
        <v>62</v>
      </c>
      <c r="S6" t="b">
        <v>1</v>
      </c>
      <c r="U6" s="2">
        <f>HYPERLINK("https://sbirkapp.gov.cz/detail/SPPIVNEFK37U4RK6", "https://sbirkapp.gov.cz/detail/SPPIVNEFK37U4RK6")</f>
        <v>0</v>
      </c>
      <c r="V6" t="s">
        <v>63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28</v>
      </c>
      <c r="G7" t="s">
        <v>51</v>
      </c>
      <c r="H7" s="1">
        <v>45826</v>
      </c>
      <c r="I7" s="1">
        <v>45831.62212693645</v>
      </c>
      <c r="J7" t="s">
        <v>59</v>
      </c>
      <c r="K7" t="s">
        <v>31</v>
      </c>
      <c r="M7" t="s">
        <v>53</v>
      </c>
      <c r="N7" t="s">
        <v>54</v>
      </c>
      <c r="P7" t="s">
        <v>65</v>
      </c>
      <c r="R7" t="s">
        <v>66</v>
      </c>
      <c r="S7" t="b">
        <v>0</v>
      </c>
      <c r="T7" s="1">
        <v>45979</v>
      </c>
      <c r="U7" s="2">
        <f>HYPERLINK("https://sbirkapp.gov.cz/detail/SPP45H6RBKIJRBUO", "https://sbirkapp.gov.cz/detail/SPP45H6RBKIJRBUO")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37</v>
      </c>
      <c r="H8" s="1">
        <v>45826</v>
      </c>
      <c r="I8" s="1">
        <v>45831.60012144234</v>
      </c>
      <c r="J8" t="s">
        <v>59</v>
      </c>
      <c r="K8" t="s">
        <v>31</v>
      </c>
      <c r="M8" t="s">
        <v>39</v>
      </c>
      <c r="N8" t="s">
        <v>40</v>
      </c>
      <c r="P8" t="s">
        <v>69</v>
      </c>
      <c r="R8" t="s">
        <v>70</v>
      </c>
      <c r="S8" t="b">
        <v>0</v>
      </c>
      <c r="T8" s="1">
        <v>46018</v>
      </c>
      <c r="U8" s="2">
        <f>HYPERLINK("https://sbirkapp.gov.cz/detail/SPP7QLON5CPIPW7I", "https://sbirkapp.gov.cz/detail/SPP7QLON5CPIPW7I")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73</v>
      </c>
      <c r="G9" t="s">
        <v>74</v>
      </c>
      <c r="H9" s="1">
        <v>45770</v>
      </c>
      <c r="I9" s="1">
        <v>45771.44608506717</v>
      </c>
      <c r="J9" t="s">
        <v>75</v>
      </c>
      <c r="K9" t="s">
        <v>31</v>
      </c>
      <c r="M9" t="s">
        <v>76</v>
      </c>
      <c r="N9" t="s">
        <v>77</v>
      </c>
      <c r="P9" t="s">
        <v>78</v>
      </c>
      <c r="S9" t="b">
        <v>1</v>
      </c>
      <c r="U9" s="2">
        <f>HYPERLINK("https://sbirkapp.gov.cz/detail/SPPL4AGDSIFJDQC6", "https://sbirkapp.gov.cz/detail/SPPL4AGDSIFJDQC6")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73</v>
      </c>
      <c r="G10" t="s">
        <v>81</v>
      </c>
      <c r="H10" s="1">
        <v>45644</v>
      </c>
      <c r="I10" s="1">
        <v>45645.50434274437</v>
      </c>
      <c r="J10" t="s">
        <v>82</v>
      </c>
      <c r="K10" t="s">
        <v>31</v>
      </c>
      <c r="M10" t="s">
        <v>83</v>
      </c>
      <c r="N10" t="s">
        <v>84</v>
      </c>
      <c r="P10" t="s">
        <v>85</v>
      </c>
      <c r="R10" t="s">
        <v>86</v>
      </c>
      <c r="S10" t="b">
        <v>0</v>
      </c>
      <c r="T10" s="1">
        <v>45786</v>
      </c>
      <c r="U10" s="2">
        <f>HYPERLINK("https://sbirkapp.gov.cz/detail/SPPH63GKFQQQH4J2", "https://sbirkapp.gov.cz/detail/SPPH63GKFQQQH4J2")</f>
        <v>0</v>
      </c>
      <c r="V10" t="s">
        <v>87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88</v>
      </c>
      <c r="F11" t="s">
        <v>28</v>
      </c>
      <c r="G11" t="s">
        <v>58</v>
      </c>
      <c r="H11" s="1">
        <v>45637</v>
      </c>
      <c r="I11" s="1">
        <v>45638.58237718325</v>
      </c>
      <c r="J11" t="s">
        <v>89</v>
      </c>
      <c r="K11" t="s">
        <v>31</v>
      </c>
      <c r="M11" t="s">
        <v>60</v>
      </c>
      <c r="N11" t="s">
        <v>61</v>
      </c>
      <c r="P11" t="s">
        <v>90</v>
      </c>
      <c r="R11" t="s">
        <v>91</v>
      </c>
      <c r="S11" t="b">
        <v>0</v>
      </c>
      <c r="T11" s="1">
        <v>45846</v>
      </c>
      <c r="U11" s="2">
        <f>HYPERLINK("https://sbirkapp.gov.cz/detail/SPPR3YCYQFLB3Q6Q", "https://sbirkapp.gov.cz/detail/SPPR3YCYQFLB3Q6Q")</f>
        <v>0</v>
      </c>
      <c r="V11" t="s">
        <v>92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28</v>
      </c>
      <c r="G12" t="s">
        <v>94</v>
      </c>
      <c r="H12" s="1">
        <v>45637</v>
      </c>
      <c r="I12" s="1">
        <v>45638.58236551809</v>
      </c>
      <c r="J12" t="s">
        <v>95</v>
      </c>
      <c r="K12" t="s">
        <v>31</v>
      </c>
      <c r="M12" t="s">
        <v>96</v>
      </c>
      <c r="N12" t="s">
        <v>97</v>
      </c>
      <c r="S12" t="b">
        <v>1</v>
      </c>
      <c r="U12" s="2">
        <f>HYPERLINK("https://sbirkapp.gov.cz/detail/SPPOQEBYWIDO5H2W", "https://sbirkapp.gov.cz/detail/SPPOQEBYWIDO5H2W")</f>
        <v>0</v>
      </c>
      <c r="V12" t="s">
        <v>98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99</v>
      </c>
      <c r="F13" t="s">
        <v>28</v>
      </c>
      <c r="G13" t="s">
        <v>37</v>
      </c>
      <c r="H13" s="1">
        <v>45637</v>
      </c>
      <c r="I13" s="1">
        <v>45638.55896394777</v>
      </c>
      <c r="J13" t="s">
        <v>89</v>
      </c>
      <c r="K13" t="s">
        <v>31</v>
      </c>
      <c r="M13" t="s">
        <v>39</v>
      </c>
      <c r="N13" t="s">
        <v>40</v>
      </c>
      <c r="P13" t="s">
        <v>100</v>
      </c>
      <c r="R13" t="s">
        <v>41</v>
      </c>
      <c r="S13" t="b">
        <v>0</v>
      </c>
      <c r="T13" s="1">
        <v>45846</v>
      </c>
      <c r="U13" s="2">
        <f>HYPERLINK("https://sbirkapp.gov.cz/detail/SPPM5VR2BRBPFIYO", "https://sbirkapp.gov.cz/detail/SPPM5VR2BRBPFIYO")</f>
        <v>0</v>
      </c>
      <c r="V13" t="s">
        <v>101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103</v>
      </c>
      <c r="H14" s="1">
        <v>42843</v>
      </c>
      <c r="I14" s="1">
        <v>45628.67835083934</v>
      </c>
      <c r="J14" t="s">
        <v>104</v>
      </c>
      <c r="K14" t="s">
        <v>105</v>
      </c>
      <c r="L14" s="1">
        <v>42843</v>
      </c>
      <c r="M14" t="s">
        <v>106</v>
      </c>
      <c r="N14" t="s">
        <v>107</v>
      </c>
      <c r="S14" t="b">
        <v>1</v>
      </c>
      <c r="U14" s="2">
        <f>HYPERLINK("https://sbirkapp.gov.cz/detail/SPPJEOCI6HSDBMQU", "https://sbirkapp.gov.cz/detail/SPPJEOCI6HSDBMQU")</f>
        <v>0</v>
      </c>
      <c r="V14" t="s">
        <v>108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109</v>
      </c>
      <c r="F15" t="s">
        <v>28</v>
      </c>
      <c r="G15" t="s">
        <v>110</v>
      </c>
      <c r="H15" s="1">
        <v>43081</v>
      </c>
      <c r="I15" s="1">
        <v>45608.55745021278</v>
      </c>
      <c r="J15" t="s">
        <v>111</v>
      </c>
      <c r="K15" t="s">
        <v>105</v>
      </c>
      <c r="L15" s="1">
        <v>43081</v>
      </c>
      <c r="M15" t="s">
        <v>112</v>
      </c>
      <c r="N15" t="s">
        <v>113</v>
      </c>
      <c r="S15" t="b">
        <v>1</v>
      </c>
      <c r="U15" s="2">
        <f>HYPERLINK("https://sbirkapp.gov.cz/detail/SPPXAZYLB65DCRFM", "https://sbirkapp.gov.cz/detail/SPPXAZYLB65DCRFM")</f>
        <v>0</v>
      </c>
      <c r="V15" t="s">
        <v>114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115</v>
      </c>
      <c r="F16" t="s">
        <v>28</v>
      </c>
      <c r="G16" t="s">
        <v>116</v>
      </c>
      <c r="H16" s="1">
        <v>43321</v>
      </c>
      <c r="I16" s="1">
        <v>45608.5519844423</v>
      </c>
      <c r="J16" t="s">
        <v>117</v>
      </c>
      <c r="K16" t="s">
        <v>105</v>
      </c>
      <c r="L16" s="1">
        <v>43321</v>
      </c>
      <c r="M16" t="s">
        <v>118</v>
      </c>
      <c r="N16" t="s">
        <v>119</v>
      </c>
      <c r="O16" t="s">
        <v>120</v>
      </c>
      <c r="S16" t="b">
        <v>1</v>
      </c>
      <c r="U16" s="2">
        <f>HYPERLINK("https://sbirkapp.gov.cz/detail/SPPJEHVPPMKLA6WI", "https://sbirkapp.gov.cz/detail/SPPJEHVPPMKLA6WI")</f>
        <v>0</v>
      </c>
      <c r="V16" t="s">
        <v>121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122</v>
      </c>
      <c r="F17" t="s">
        <v>28</v>
      </c>
      <c r="G17" t="s">
        <v>123</v>
      </c>
      <c r="H17" s="1">
        <v>42383</v>
      </c>
      <c r="I17" s="1">
        <v>45608.52617086304</v>
      </c>
      <c r="J17" t="s">
        <v>124</v>
      </c>
      <c r="K17" t="s">
        <v>105</v>
      </c>
      <c r="L17" s="1">
        <v>42383</v>
      </c>
      <c r="M17" t="s">
        <v>118</v>
      </c>
      <c r="N17" t="s">
        <v>119</v>
      </c>
      <c r="Q17" t="s">
        <v>125</v>
      </c>
      <c r="S17" t="b">
        <v>1</v>
      </c>
      <c r="U17" s="2">
        <f>HYPERLINK("https://sbirkapp.gov.cz/detail/SPPCHNPAASYMRZEY", "https://sbirkapp.gov.cz/detail/SPPCHNPAASYMRZEY")</f>
        <v>0</v>
      </c>
      <c r="V17" t="s">
        <v>126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122</v>
      </c>
      <c r="F18" t="s">
        <v>73</v>
      </c>
      <c r="G18" t="s">
        <v>127</v>
      </c>
      <c r="H18" s="1">
        <v>42279</v>
      </c>
      <c r="I18" s="1">
        <v>45608.52559270425</v>
      </c>
      <c r="J18" t="s">
        <v>128</v>
      </c>
      <c r="K18" t="s">
        <v>105</v>
      </c>
      <c r="L18" s="1">
        <v>42279</v>
      </c>
      <c r="M18" t="s">
        <v>83</v>
      </c>
      <c r="N18" t="s">
        <v>84</v>
      </c>
      <c r="R18" t="s">
        <v>129</v>
      </c>
      <c r="S18" t="b">
        <v>0</v>
      </c>
      <c r="T18" s="1">
        <v>45660</v>
      </c>
      <c r="U18" s="2">
        <f>HYPERLINK("https://sbirkapp.gov.cz/detail/SPPX6H53POHETEVS", "https://sbirkapp.gov.cz/detail/SPPX6H53POHETEVS")</f>
        <v>0</v>
      </c>
      <c r="V18" t="s">
        <v>130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131</v>
      </c>
      <c r="F19" t="s">
        <v>28</v>
      </c>
      <c r="G19" t="s">
        <v>132</v>
      </c>
      <c r="H19" s="1">
        <v>37714</v>
      </c>
      <c r="I19" s="1">
        <v>45608.49683133893</v>
      </c>
      <c r="J19" t="s">
        <v>133</v>
      </c>
      <c r="K19" t="s">
        <v>105</v>
      </c>
      <c r="L19" s="1">
        <v>37714</v>
      </c>
      <c r="M19" t="s">
        <v>134</v>
      </c>
      <c r="N19" t="s">
        <v>135</v>
      </c>
      <c r="S19" t="b">
        <v>1</v>
      </c>
      <c r="U19" s="2">
        <f>HYPERLINK("https://sbirkapp.gov.cz/detail/SPPKOZFA76ZQHVV4", "https://sbirkapp.gov.cz/detail/SPPKOZFA76ZQHVV4")</f>
        <v>0</v>
      </c>
      <c r="V19" t="s">
        <v>136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137</v>
      </c>
      <c r="F20" t="s">
        <v>28</v>
      </c>
      <c r="G20" t="s">
        <v>138</v>
      </c>
      <c r="H20" s="1">
        <v>45462</v>
      </c>
      <c r="I20" s="1">
        <v>45498.55000100128</v>
      </c>
      <c r="J20" t="s">
        <v>89</v>
      </c>
      <c r="K20" t="s">
        <v>31</v>
      </c>
      <c r="M20" t="s">
        <v>139</v>
      </c>
      <c r="N20" t="s">
        <v>140</v>
      </c>
      <c r="S20" t="b">
        <v>1</v>
      </c>
      <c r="U20" s="2">
        <f>HYPERLINK("https://sbirkapp.gov.cz/detail/SPPMKYP6JVEXVKTQ", "https://sbirkapp.gov.cz/detail/SPPMKYP6JVEXVKTQ")</f>
        <v>0</v>
      </c>
      <c r="V20" t="s">
        <v>141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142</v>
      </c>
      <c r="F21" t="s">
        <v>28</v>
      </c>
      <c r="G21" t="s">
        <v>143</v>
      </c>
      <c r="H21" s="1">
        <v>45462</v>
      </c>
      <c r="I21" s="1">
        <v>45468.34619332651</v>
      </c>
      <c r="J21" t="s">
        <v>89</v>
      </c>
      <c r="K21" t="s">
        <v>31</v>
      </c>
      <c r="M21" t="s">
        <v>144</v>
      </c>
      <c r="N21" t="s">
        <v>145</v>
      </c>
      <c r="S21" t="b">
        <v>1</v>
      </c>
      <c r="U21" s="2">
        <f>HYPERLINK("https://sbirkapp.gov.cz/detail/SPPS6BJQBJL6UYY2", "https://sbirkapp.gov.cz/detail/SPPS6BJQBJL6UYY2")</f>
        <v>0</v>
      </c>
      <c r="V21" t="s">
        <v>146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147</v>
      </c>
      <c r="F22" t="s">
        <v>28</v>
      </c>
      <c r="G22" t="s">
        <v>148</v>
      </c>
      <c r="H22" s="1">
        <v>45462</v>
      </c>
      <c r="I22" s="1">
        <v>45468.33824297352</v>
      </c>
      <c r="J22" t="s">
        <v>89</v>
      </c>
      <c r="K22" t="s">
        <v>31</v>
      </c>
      <c r="M22" t="s">
        <v>149</v>
      </c>
      <c r="N22" t="s">
        <v>150</v>
      </c>
      <c r="S22" t="b">
        <v>1</v>
      </c>
      <c r="U22" s="2">
        <f>HYPERLINK("https://sbirkapp.gov.cz/detail/SPPOBPRZNUCC36XK", "https://sbirkapp.gov.cz/detail/SPPOBPRZNUCC36XK")</f>
        <v>0</v>
      </c>
      <c r="V22" t="s">
        <v>151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152</v>
      </c>
      <c r="F23" t="s">
        <v>28</v>
      </c>
      <c r="G23" t="s">
        <v>153</v>
      </c>
      <c r="H23" s="1">
        <v>45463</v>
      </c>
      <c r="I23" s="1">
        <v>45463.4382806883</v>
      </c>
      <c r="J23" t="s">
        <v>154</v>
      </c>
      <c r="K23" t="s">
        <v>31</v>
      </c>
      <c r="M23" t="s">
        <v>39</v>
      </c>
      <c r="N23" t="s">
        <v>40</v>
      </c>
      <c r="O23" t="s">
        <v>100</v>
      </c>
      <c r="R23" t="s">
        <v>41</v>
      </c>
      <c r="S23" t="b">
        <v>0</v>
      </c>
      <c r="T23" s="1">
        <v>45846</v>
      </c>
      <c r="U23" s="2">
        <f>HYPERLINK("https://sbirkapp.gov.cz/detail/SPPVAYQYIWLOCFBM", "https://sbirkapp.gov.cz/detail/SPPVAYQYIWLOCFBM")</f>
        <v>0</v>
      </c>
      <c r="V23" t="s">
        <v>155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156</v>
      </c>
      <c r="F24" t="s">
        <v>28</v>
      </c>
      <c r="G24" t="s">
        <v>58</v>
      </c>
      <c r="H24" s="1">
        <v>45369</v>
      </c>
      <c r="I24" s="1">
        <v>45370.49766712372</v>
      </c>
      <c r="J24" t="s">
        <v>157</v>
      </c>
      <c r="K24" t="s">
        <v>31</v>
      </c>
      <c r="M24" t="s">
        <v>60</v>
      </c>
      <c r="N24" t="s">
        <v>61</v>
      </c>
      <c r="P24" t="s">
        <v>158</v>
      </c>
      <c r="R24" t="s">
        <v>62</v>
      </c>
      <c r="S24" t="b">
        <v>0</v>
      </c>
      <c r="T24" s="1">
        <v>45658</v>
      </c>
      <c r="U24" s="2">
        <f>HYPERLINK("https://sbirkapp.gov.cz/detail/SPPKGXYTM2ZHTHFC", "https://sbirkapp.gov.cz/detail/SPPKGXYTM2ZHTHFC")</f>
        <v>0</v>
      </c>
      <c r="V24" t="s">
        <v>159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160</v>
      </c>
      <c r="F25" t="s">
        <v>28</v>
      </c>
      <c r="G25" t="s">
        <v>161</v>
      </c>
      <c r="H25" s="1">
        <v>45273</v>
      </c>
      <c r="I25" s="1">
        <v>45274.71204073015</v>
      </c>
      <c r="J25" t="s">
        <v>162</v>
      </c>
      <c r="K25" t="s">
        <v>31</v>
      </c>
      <c r="M25" t="s">
        <v>76</v>
      </c>
      <c r="N25" t="s">
        <v>163</v>
      </c>
      <c r="P25" t="s">
        <v>164</v>
      </c>
      <c r="S25" t="b">
        <v>1</v>
      </c>
      <c r="U25" s="2">
        <f>HYPERLINK("https://sbirkapp.gov.cz/detail/SPPB5SL4AKYDGVTG", "https://sbirkapp.gov.cz/detail/SPPB5SL4AKYDGVTG")</f>
        <v>0</v>
      </c>
      <c r="V25" t="s">
        <v>165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166</v>
      </c>
      <c r="F26" t="s">
        <v>28</v>
      </c>
      <c r="G26" t="s">
        <v>167</v>
      </c>
      <c r="H26" s="1">
        <v>45273</v>
      </c>
      <c r="I26" s="1">
        <v>45274.71200824469</v>
      </c>
      <c r="J26" t="s">
        <v>168</v>
      </c>
      <c r="K26" t="s">
        <v>31</v>
      </c>
      <c r="M26" t="s">
        <v>169</v>
      </c>
      <c r="N26" t="s">
        <v>170</v>
      </c>
      <c r="S26" t="b">
        <v>1</v>
      </c>
      <c r="U26" s="2">
        <f>HYPERLINK("https://sbirkapp.gov.cz/detail/SPPR6OLABFG2WW3Q", "https://sbirkapp.gov.cz/detail/SPPR6OLABFG2WW3Q")</f>
        <v>0</v>
      </c>
      <c r="V26" t="s">
        <v>171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172</v>
      </c>
      <c r="F27" t="s">
        <v>28</v>
      </c>
      <c r="G27" t="s">
        <v>37</v>
      </c>
      <c r="H27" s="1">
        <v>45273</v>
      </c>
      <c r="I27" s="1">
        <v>45274.71197230245</v>
      </c>
      <c r="J27" t="s">
        <v>168</v>
      </c>
      <c r="K27" t="s">
        <v>31</v>
      </c>
      <c r="M27" t="s">
        <v>39</v>
      </c>
      <c r="N27" t="s">
        <v>40</v>
      </c>
      <c r="P27" t="s">
        <v>173</v>
      </c>
      <c r="Q27" t="s">
        <v>174</v>
      </c>
      <c r="R27" t="s">
        <v>69</v>
      </c>
      <c r="S27" t="b">
        <v>0</v>
      </c>
      <c r="T27" s="1">
        <v>45658</v>
      </c>
      <c r="U27" s="2">
        <f>HYPERLINK("https://sbirkapp.gov.cz/detail/SPP6J3GE3UURATTW", "https://sbirkapp.gov.cz/detail/SPP6J3GE3UURATTW")</f>
        <v>0</v>
      </c>
      <c r="V27" t="s">
        <v>175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176</v>
      </c>
      <c r="F28" t="s">
        <v>28</v>
      </c>
      <c r="G28" t="s">
        <v>177</v>
      </c>
      <c r="H28" s="1">
        <v>45273</v>
      </c>
      <c r="I28" s="1">
        <v>45274.71194030521</v>
      </c>
      <c r="J28" t="s">
        <v>162</v>
      </c>
      <c r="K28" t="s">
        <v>31</v>
      </c>
      <c r="M28" t="s">
        <v>178</v>
      </c>
      <c r="N28" t="s">
        <v>179</v>
      </c>
      <c r="S28" t="b">
        <v>1</v>
      </c>
      <c r="U28" s="2">
        <f>HYPERLINK("https://sbirkapp.gov.cz/detail/SPPCXCHENGJGF45K", "https://sbirkapp.gov.cz/detail/SPPCXCHENGJGF45K")</f>
        <v>0</v>
      </c>
      <c r="V28" t="s">
        <v>180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181</v>
      </c>
      <c r="F29" t="s">
        <v>28</v>
      </c>
      <c r="G29" t="s">
        <v>182</v>
      </c>
      <c r="H29" s="1">
        <v>45273</v>
      </c>
      <c r="I29" s="1">
        <v>45274.68795764286</v>
      </c>
      <c r="J29" t="s">
        <v>162</v>
      </c>
      <c r="K29" t="s">
        <v>31</v>
      </c>
      <c r="M29" t="s">
        <v>183</v>
      </c>
      <c r="N29" t="s">
        <v>184</v>
      </c>
      <c r="S29" t="b">
        <v>1</v>
      </c>
      <c r="U29" s="2">
        <f>HYPERLINK("https://sbirkapp.gov.cz/detail/SPPIUO5Z5VVA7Z3C", "https://sbirkapp.gov.cz/detail/SPPIUO5Z5VVA7Z3C")</f>
        <v>0</v>
      </c>
      <c r="V29" t="s">
        <v>185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186</v>
      </c>
      <c r="F30" t="s">
        <v>28</v>
      </c>
      <c r="G30" t="s">
        <v>51</v>
      </c>
      <c r="H30" s="1">
        <v>45273</v>
      </c>
      <c r="I30" s="1">
        <v>45274.67888172533</v>
      </c>
      <c r="J30" t="s">
        <v>162</v>
      </c>
      <c r="K30" t="s">
        <v>31</v>
      </c>
      <c r="M30" t="s">
        <v>187</v>
      </c>
      <c r="N30" t="s">
        <v>188</v>
      </c>
      <c r="R30" t="s">
        <v>189</v>
      </c>
      <c r="S30" t="b">
        <v>0</v>
      </c>
      <c r="T30" s="1">
        <v>45846</v>
      </c>
      <c r="U30" s="2">
        <f>HYPERLINK("https://sbirkapp.gov.cz/detail/SPPRB6QIFTGVJDVW", "https://sbirkapp.gov.cz/detail/SPPRB6QIFTGVJDVW")</f>
        <v>0</v>
      </c>
      <c r="V30" t="s">
        <v>190</v>
      </c>
      <c r="W30">
        <v>2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191</v>
      </c>
      <c r="F31" t="s">
        <v>28</v>
      </c>
      <c r="G31" t="s">
        <v>44</v>
      </c>
      <c r="H31" s="1">
        <v>45273</v>
      </c>
      <c r="I31" s="1">
        <v>45274.66977576548</v>
      </c>
      <c r="J31" t="s">
        <v>168</v>
      </c>
      <c r="K31" t="s">
        <v>31</v>
      </c>
      <c r="M31" t="s">
        <v>46</v>
      </c>
      <c r="N31" t="s">
        <v>47</v>
      </c>
      <c r="R31" t="s">
        <v>192</v>
      </c>
      <c r="S31" t="b">
        <v>0</v>
      </c>
      <c r="T31" s="1">
        <v>46023</v>
      </c>
      <c r="U31" s="2">
        <f>HYPERLINK("https://sbirkapp.gov.cz/detail/SPP7Q4YRZ6U4MAUU", "https://sbirkapp.gov.cz/detail/SPP7Q4YRZ6U4MAUU")</f>
        <v>0</v>
      </c>
      <c r="V31" t="s">
        <v>193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194</v>
      </c>
      <c r="F32" t="s">
        <v>28</v>
      </c>
      <c r="G32" t="s">
        <v>37</v>
      </c>
      <c r="H32" s="1">
        <v>44909</v>
      </c>
      <c r="I32" s="1">
        <v>44910.57308588392</v>
      </c>
      <c r="J32" t="s">
        <v>195</v>
      </c>
      <c r="K32" t="s">
        <v>31</v>
      </c>
      <c r="M32" t="s">
        <v>39</v>
      </c>
      <c r="N32" t="s">
        <v>40</v>
      </c>
      <c r="R32" t="s">
        <v>100</v>
      </c>
      <c r="S32" t="b">
        <v>0</v>
      </c>
      <c r="T32" s="1">
        <v>45292</v>
      </c>
      <c r="U32" s="2">
        <f>HYPERLINK("https://sbirkapp.gov.cz/detail/SPPIFYG6NZVFNMOQ", "https://sbirkapp.gov.cz/detail/SPPIFYG6NZVFNMOQ")</f>
        <v>0</v>
      </c>
      <c r="V32" t="s">
        <v>196</v>
      </c>
      <c r="W32">
        <v>2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197</v>
      </c>
      <c r="F33" t="s">
        <v>28</v>
      </c>
      <c r="G33" t="s">
        <v>198</v>
      </c>
      <c r="H33" s="1">
        <v>44671</v>
      </c>
      <c r="I33" s="1">
        <v>44789.49596896597</v>
      </c>
      <c r="J33" t="s">
        <v>199</v>
      </c>
      <c r="K33" t="s">
        <v>31</v>
      </c>
      <c r="M33" t="s">
        <v>200</v>
      </c>
      <c r="N33" t="s">
        <v>201</v>
      </c>
      <c r="O33" t="s">
        <v>202</v>
      </c>
      <c r="R33" t="s">
        <v>203</v>
      </c>
      <c r="S33" t="b">
        <v>0</v>
      </c>
      <c r="T33" s="1">
        <v>46024</v>
      </c>
      <c r="U33" s="2">
        <f>HYPERLINK("https://sbirkapp.gov.cz/detail/SPPNFMFCMFCFM564", "https://sbirkapp.gov.cz/detail/SPPNFMFCMFCFM564")</f>
        <v>0</v>
      </c>
      <c r="V33" t="s">
        <v>204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205</v>
      </c>
      <c r="F34" t="s">
        <v>28</v>
      </c>
      <c r="G34" t="s">
        <v>206</v>
      </c>
      <c r="H34" s="1">
        <v>43321</v>
      </c>
      <c r="I34" s="1">
        <v>44770.40357549021</v>
      </c>
      <c r="J34" t="s">
        <v>117</v>
      </c>
      <c r="K34" t="s">
        <v>105</v>
      </c>
      <c r="L34" s="1">
        <v>43321</v>
      </c>
      <c r="M34" t="s">
        <v>207</v>
      </c>
      <c r="N34" t="s">
        <v>208</v>
      </c>
      <c r="Q34" t="s">
        <v>209</v>
      </c>
      <c r="R34" t="s">
        <v>203</v>
      </c>
      <c r="S34" t="b">
        <v>0</v>
      </c>
      <c r="T34" s="1">
        <v>46024</v>
      </c>
      <c r="U34" s="2">
        <f>HYPERLINK("https://sbirkapp.gov.cz/detail/SPPK7TFBYJA6GHNO", "https://sbirkapp.gov.cz/detail/SPPK7TFBYJA6GHNO")</f>
        <v>0</v>
      </c>
      <c r="V34" t="s">
        <v>210</v>
      </c>
      <c r="W34">
        <v>2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211</v>
      </c>
      <c r="F35" t="s">
        <v>28</v>
      </c>
      <c r="G35" t="s">
        <v>212</v>
      </c>
      <c r="H35" s="1">
        <v>44671</v>
      </c>
      <c r="I35" s="1">
        <v>44691.36432871965</v>
      </c>
      <c r="J35" t="s">
        <v>213</v>
      </c>
      <c r="K35" t="s">
        <v>31</v>
      </c>
      <c r="M35" t="s">
        <v>178</v>
      </c>
      <c r="N35" t="s">
        <v>179</v>
      </c>
      <c r="O35" t="s">
        <v>164</v>
      </c>
      <c r="P35" t="s">
        <v>214</v>
      </c>
      <c r="S35" t="b">
        <v>1</v>
      </c>
      <c r="U35" s="2">
        <f>HYPERLINK("https://sbirkapp.gov.cz/detail/SPPW6JIXZKL4FB2W", "https://sbirkapp.gov.cz/detail/SPPW6JIXZKL4FB2W")</f>
        <v>0</v>
      </c>
      <c r="V35" t="s">
        <v>215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216</v>
      </c>
      <c r="F36" t="s">
        <v>28</v>
      </c>
      <c r="G36" t="s">
        <v>217</v>
      </c>
      <c r="H36" s="1">
        <v>40205</v>
      </c>
      <c r="I36" s="1">
        <v>44691.3459224081</v>
      </c>
      <c r="J36" t="s">
        <v>218</v>
      </c>
      <c r="K36" t="s">
        <v>105</v>
      </c>
      <c r="L36" s="1">
        <v>40205</v>
      </c>
      <c r="M36" t="s">
        <v>178</v>
      </c>
      <c r="N36" t="s">
        <v>179</v>
      </c>
      <c r="O36" t="s">
        <v>164</v>
      </c>
      <c r="R36" t="s">
        <v>219</v>
      </c>
      <c r="S36" t="b">
        <v>0</v>
      </c>
      <c r="T36" s="1">
        <v>44706</v>
      </c>
      <c r="U36" s="2">
        <f>HYPERLINK("https://sbirkapp.gov.cz/detail/SPPEESRN2FZ7YBJI", "https://sbirkapp.gov.cz/detail/SPPEESRN2FZ7YBJI")</f>
        <v>0</v>
      </c>
      <c r="V36" t="s">
        <v>220</v>
      </c>
      <c r="W36">
        <v>2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221</v>
      </c>
      <c r="F37" t="s">
        <v>28</v>
      </c>
      <c r="G37" t="s">
        <v>222</v>
      </c>
      <c r="H37" s="1">
        <v>39871</v>
      </c>
      <c r="I37" s="1">
        <v>44690.67130473623</v>
      </c>
      <c r="J37" t="s">
        <v>223</v>
      </c>
      <c r="K37" t="s">
        <v>105</v>
      </c>
      <c r="L37" s="1">
        <v>39871</v>
      </c>
      <c r="M37" t="s">
        <v>224</v>
      </c>
      <c r="N37" t="s">
        <v>225</v>
      </c>
      <c r="Q37" t="s">
        <v>226</v>
      </c>
      <c r="R37" t="s">
        <v>227</v>
      </c>
      <c r="S37" t="b">
        <v>0</v>
      </c>
      <c r="T37" s="1">
        <v>45289</v>
      </c>
      <c r="U37" s="2">
        <f>HYPERLINK("https://sbirkapp.gov.cz/detail/SPP6W6MV2WW4W6QW", "https://sbirkapp.gov.cz/detail/SPP6W6MV2WW4W6QW")</f>
        <v>0</v>
      </c>
      <c r="V37" t="s">
        <v>228</v>
      </c>
      <c r="W37">
        <v>2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229</v>
      </c>
      <c r="F38" t="s">
        <v>28</v>
      </c>
      <c r="G38" t="s">
        <v>58</v>
      </c>
      <c r="H38" s="1">
        <v>44545</v>
      </c>
      <c r="I38" s="1">
        <v>44676.31546169309</v>
      </c>
      <c r="J38" t="s">
        <v>230</v>
      </c>
      <c r="K38" t="s">
        <v>105</v>
      </c>
      <c r="L38" s="1">
        <v>44545</v>
      </c>
      <c r="M38" t="s">
        <v>231</v>
      </c>
      <c r="N38" t="s">
        <v>232</v>
      </c>
      <c r="R38" t="s">
        <v>90</v>
      </c>
      <c r="S38" t="b">
        <v>0</v>
      </c>
      <c r="T38" s="1">
        <v>45385</v>
      </c>
      <c r="U38" s="2">
        <f>HYPERLINK("https://sbirkapp.gov.cz/detail/SPPP2UYSKAQWU25U", "https://sbirkapp.gov.cz/detail/SPPP2UYSKAQWU25U")</f>
        <v>0</v>
      </c>
      <c r="V38" t="s">
        <v>233</v>
      </c>
      <c r="W3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2026-05-02T08:40:35Z</dcterms:created>
  <dcterms:modified xsi:type="dcterms:W3CDTF">2026-05-02T08:40:35Z</dcterms:modified>
</cp:coreProperties>
</file>