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<sst xmlns="http://schemas.openxmlformats.org/spreadsheetml/2006/main" count="492" uniqueCount="228">
  <si>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</si>
  <si>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</si>
  <si>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</si>
  <si>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</si>
  <si>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</si>
  <si>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</si>
  <si>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</si>
  <si>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</si>
  <si>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</si>
  <si>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</si>
  <si>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</si>
  <si>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</si>
  <si>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</si>
  <si>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</si>
  <si>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</si>
  <si>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</si>
  <si>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</si>
  <si>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</si>
  <si>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</si>
  <si>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</si>
  <si>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</si>
  <si>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</si>
  <si>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</si>
  <si>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Velvary</t>
  </si>
  <si>
    <t>00235105</t>
  </si>
  <si>
    <t>4ghb4cv</t>
  </si>
  <si>
    <t>Středočeský kraj</t>
  </si>
  <si>
    <t>1/2026</t>
  </si>
  <si>
    <t>Obecně závazná vyhláška</t>
  </si>
  <si>
    <t>o nočním klidu</t>
  </si>
  <si>
    <t>2026-06-26</t>
  </si>
  <si>
    <t>Běžný</t>
  </si>
  <si>
    <t>noční klid</t>
  </si>
  <si>
    <t>zákon č. 251/2016 Sb., o některých přestupcích - § 5 odst. 7</t>
  </si>
  <si>
    <t>5/2018: o nočním klidu</t>
  </si>
  <si>
    <t>1720519326</t>
  </si>
  <si>
    <t>6/2025</t>
  </si>
  <si>
    <t>o regulaci zacházení s pyrotechnickými výrobky</t>
  </si>
  <si>
    <t>2026-01-02</t>
  </si>
  <si>
    <t>pyrotechnické výrobky</t>
  </si>
  <si>
    <t>zákon č. 206/2015 Sb., zákon o pyrotechnice - § 35c</t>
  </si>
  <si>
    <t>1/2017: k zabezpečení místních záležitostí veřejného pořádku na veřejných prostranstvích, kterou se reguluje používání zábavní pyrotechniky</t>
  </si>
  <si>
    <t>1623195085</t>
  </si>
  <si>
    <t>5/2025</t>
  </si>
  <si>
    <t>Nařízení</t>
  </si>
  <si>
    <t>kterým se vydává tržní řád</t>
  </si>
  <si>
    <t>2025-12-05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</si>
  <si>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</si>
  <si>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</si>
  <si>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1/2025: kterým se vydává Tržní řád</t>
  </si>
  <si>
    <t>1608243498</t>
  </si>
  <si>
    <t>4/2025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</si>
  <si>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</si>
  <si>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</si>
  <si>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</si>
  <si>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</si>
  <si>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2/2024: o místním poplatku za obecní systém odpadového hospodářství</t>
  </si>
  <si>
    <t>1580413385</t>
  </si>
  <si>
    <t>3/2025</t>
  </si>
  <si>
    <t>kterou se mění příloha k obecně závazné vyhlášce města Velvary č. 2/2022, o místním poplatku za užívání veřejného prostranství</t>
  </si>
  <si>
    <t>2025-10-04</t>
  </si>
  <si>
    <t>místní poplatek za užívání veřejného prostranství</t>
  </si>
  <si>
    <t>zákon č. 565/1990 Sb., o místních poplatcích - § 14 - za užívání veřejného prostranství</t>
  </si>
  <si>
    <t>2/2022: o místním poplatku za užívání veřejného prostranství</t>
  </si>
  <si>
    <t>1580386507</t>
  </si>
  <si>
    <t>2/2025</t>
  </si>
  <si>
    <t>kterým se mění příloha č. 2 Nařízení města č. 1/2025, kterým se vydává tržní řád</t>
  </si>
  <si>
    <t>2025-09-10</t>
  </si>
  <si>
    <t>regulace prodeje zboží a nabízení služeb - tržní řád</t>
  </si>
  <si>
    <t xml:space="preserve">zákon č. 455/1991 Sb., živnostenský zákon - § 18 odst. 1 </t>
  </si>
  <si>
    <t>5/2025: kterým se vydává tržní řád</t>
  </si>
  <si>
    <t>1569550312</t>
  </si>
  <si>
    <t>1/2025</t>
  </si>
  <si>
    <t>kterým se vydává Tržní řád</t>
  </si>
  <si>
    <t>2025-08-15</t>
  </si>
  <si>
    <t>2/2013: kterým se vydává TRŽNÍ ŘÁD</t>
  </si>
  <si>
    <t>2/2025: kterým se mění příloha č. 2 Nařízení města č. 1/2025, kterým se vydává tržní řád</t>
  </si>
  <si>
    <t>5/2025: kterým se vydává tržní řád; 5/2025: kterým se vydává tržní řád</t>
  </si>
  <si>
    <t>1558921410</t>
  </si>
  <si>
    <t>2/2024</t>
  </si>
  <si>
    <t>2025-01-01</t>
  </si>
  <si>
    <t>5/2023: o místním poplatku za obecní systém odpadového hospodářství</t>
  </si>
  <si>
    <t>4/2025: o místním poplatku za obecní systém odpadového hospodářství; 4/2025: o místním poplatku za obecní systém odpadového hospodářství; 4/2025: o místním poplatku za obecní systém odpadového hospodářství</t>
  </si>
  <si>
    <t>1442442547</t>
  </si>
  <si>
    <t>1/2024</t>
  </si>
  <si>
    <t>kterou se stanovují pravidla pro pohyb psů na veřejném prostranství ve městě Velvary</t>
  </si>
  <si>
    <t>2024-07-11</t>
  </si>
  <si>
    <t>pohyb psů; veřejný pořádek - jiné</t>
  </si>
  <si>
    <t>zákon č. 246/1992 Sb., na ochranu zvířat proti týrání - § 24 odst. 2; zákon č. 128/2000 Sb., o obcích - § 10 písm. c) - jiné</t>
  </si>
  <si>
    <t>6/2012: kterou se stanoví pravidla pro pohyb psů na veřejném prostranství</t>
  </si>
  <si>
    <t>1377817313</t>
  </si>
  <si>
    <t>6/2023</t>
  </si>
  <si>
    <t>o regulaci provozování hazardních her</t>
  </si>
  <si>
    <t>2024-01-04</t>
  </si>
  <si>
    <t>hazardní hry</t>
  </si>
  <si>
    <t xml:space="preserve">zákon č. 186/2016 Sb., o hazardních hrách - § 12 </t>
  </si>
  <si>
    <t>1288596845</t>
  </si>
  <si>
    <t>5/2023</t>
  </si>
  <si>
    <t>2024-01-01</t>
  </si>
  <si>
    <t>4/2021: o místním poplatku za obecní systém odpadového hospodářství; 4/2022: kterou se mění obecně závazná vyhláška města Velvary č. 4/2021, o místním poplatku za obecní systém odpadového hospodářství ze dne 10. 11. 2021</t>
  </si>
  <si>
    <t>1273956533</t>
  </si>
  <si>
    <t>4/2023</t>
  </si>
  <si>
    <t>kterou se mění obecně závazná vyhláška města Velvary č. 7/2019 o místním poplatku ze psů</t>
  </si>
  <si>
    <t>místní poplatek ze psů</t>
  </si>
  <si>
    <t>zákon č. 565/1990 Sb., o místních poplatcích - § 14 - ze psů</t>
  </si>
  <si>
    <t>7/2019: o místním poplatku ze psů</t>
  </si>
  <si>
    <t>1273905343</t>
  </si>
  <si>
    <t>3/2023</t>
  </si>
  <si>
    <t>kterou se mění obecně závazná vyhláška města Velvary č. 2/2022 o místním poplatku za užívání veřejného prostranství</t>
  </si>
  <si>
    <t>1273896272</t>
  </si>
  <si>
    <t>2/2023</t>
  </si>
  <si>
    <t>kterou se mění obecně závazná vyhláška města Velvary č. 2/2021 o místním poplatku z pobytu</t>
  </si>
  <si>
    <t>místní poplatek z pobytu</t>
  </si>
  <si>
    <t>zákon č. 565/1990 Sb., o místních poplatcích - § 14 - z pobytu</t>
  </si>
  <si>
    <t>2/2021: o místním poplatku z pobytu</t>
  </si>
  <si>
    <t>1273030471</t>
  </si>
  <si>
    <t>1/2023</t>
  </si>
  <si>
    <t>o stanovení podmínek pro pořádání a průběh akcí typu technoparty a o zabezpečení místních záležitostí veřejného pořádku v souvislosti s jejich konáním</t>
  </si>
  <si>
    <t>2023-10-06</t>
  </si>
  <si>
    <t>veřejný pořádek - regulace akcí typu technoparty</t>
  </si>
  <si>
    <t>zákon č. 128/2000 Sb., o obcích - § 10 písm. b) - regulace akcí typu technoparty</t>
  </si>
  <si>
    <t>1244616841</t>
  </si>
  <si>
    <t>4/2022</t>
  </si>
  <si>
    <t>kterou se mění obecně závazná vyhláška města Velvary č. 4/2021, o místním poplatku za obecní systém odpadového hospodářství ze dne 10. 11. 2021</t>
  </si>
  <si>
    <t>2023-01-01</t>
  </si>
  <si>
    <t>4/2021: o místním poplatku za obecní systém odpadového hospodářství</t>
  </si>
  <si>
    <t>1117140247</t>
  </si>
  <si>
    <t>3/2022</t>
  </si>
  <si>
    <t>kterou se mění obecně závazná vyhláška města Velvary č. 3/2021, o stanovení obecního systému odpadového hospodářství ze dne 10. 11. 2021</t>
  </si>
  <si>
    <t>systém odpadového hospodářství</t>
  </si>
  <si>
    <t>zákon č. 541/2020 Sb., o odpadech - § 59 odst. 4</t>
  </si>
  <si>
    <t>3/2021: o stanovení obecního systému odpadového hospodářství</t>
  </si>
  <si>
    <t>1117114886</t>
  </si>
  <si>
    <t>2/2022</t>
  </si>
  <si>
    <t>o místním poplatku za užívání veřejného prostranství</t>
  </si>
  <si>
    <t>2022-12-08</t>
  </si>
  <si>
    <t>5/2019: o místním poplatku za užívání veřejného prostranství</t>
  </si>
  <si>
    <t>3/2023: kterou se mění obecně závazná vyhláška města Velvary č. 2/2022 o místním poplatku za užívání veřejného prostranství; 3/2025: kterou se mění příloha k obecně závazné vyhlášce města Velvary č. 2/2022, o místním poplatku za užívání veřejného prostranství</t>
  </si>
  <si>
    <t>1107940235</t>
  </si>
  <si>
    <t>1/2022</t>
  </si>
  <si>
    <t>o zákazu konzumace alkoholických nápojů na veřejně přístupném místě nebo veřejnosti přístupné akci</t>
  </si>
  <si>
    <t>2022-10-11</t>
  </si>
  <si>
    <t>alkohol - zákaz konzumace</t>
  </si>
  <si>
    <t>zákon č. 65/2017 Sb., o ochraně zdraví před škodlivými účinky návykových látek - § 17 odst. 2 písm. a)</t>
  </si>
  <si>
    <t>1/2008: o zákazu požívání alkoholických nápojů na veřejném prostranství</t>
  </si>
  <si>
    <t>1086945053</t>
  </si>
  <si>
    <t>2/2013</t>
  </si>
  <si>
    <t>kterým se vydává TRŽNÍ ŘÁD</t>
  </si>
  <si>
    <t>2013-08-28</t>
  </si>
  <si>
    <t>Dle přechodného ustanovení</t>
  </si>
  <si>
    <t>1/2025: kterým se vydává Tržní řád; 1/2025: kterým se vydává Tržní řád</t>
  </si>
  <si>
    <t>993995191</t>
  </si>
  <si>
    <t>1/2013</t>
  </si>
  <si>
    <t>VÝMAZ</t>
  </si>
  <si>
    <t>-</t>
  </si>
  <si>
    <t>993141735</t>
  </si>
  <si>
    <t>6/2012</t>
  </si>
  <si>
    <t>kterou se stanoví pravidla pro pohyb psů na veřejném prostranství</t>
  </si>
  <si>
    <t>2013-01-01</t>
  </si>
  <si>
    <t>pohyb psů</t>
  </si>
  <si>
    <t>zákon č. 246/1992 Sb., na ochranu zvířat proti týrání - § 24 odst. 2</t>
  </si>
  <si>
    <t>1/2024: kterou se stanovují pravidla pro pohyb psů na veřejném prostranství ve městě Velvary</t>
  </si>
  <si>
    <t>992495444</t>
  </si>
  <si>
    <t>1/2008</t>
  </si>
  <si>
    <t>o zákazu požívání alkoholických nápojů na veřejném prostranství</t>
  </si>
  <si>
    <t>2008-04-03</t>
  </si>
  <si>
    <t>veřejný pořádek - konzumace alkoholu</t>
  </si>
  <si>
    <t>zákon č. 128/2000 Sb., o obcích - § 10 písm. a) - konzumace alkoholu</t>
  </si>
  <si>
    <t>1/2022: o zákazu konzumace alkoholických nápojů na veřejně přístupném místě nebo veřejnosti přístupné akci</t>
  </si>
  <si>
    <t>990452617</t>
  </si>
  <si>
    <t>1/2012</t>
  </si>
  <si>
    <t>kterým se stanoví maximální cena za přiložení a odstranění technického prostředku k zabránění odjezdu vozidla</t>
  </si>
  <si>
    <t>2012-01-26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</si>
  <si>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</si>
  <si>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</si>
  <si>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</si>
  <si>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990438784</t>
  </si>
  <si>
    <t>3/2012</t>
  </si>
  <si>
    <t>o stanovení koeficientu pro výpočet daně z nemovitostí u stavebních pozemků a staveb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</si>
  <si>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</si>
  <si>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</si>
  <si>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990402367</t>
  </si>
  <si>
    <t>kterým se stanoví maximální ceny za nucené odtahy osobních automobilů a nákladních automobilů, jejichž největší přípustná hmotnost nepřevyšuje 3500 kg na území města Velvary a za skladování odtaženého vozidla na stanoveném úložišti</t>
  </si>
  <si>
    <t>2012-07-03</t>
  </si>
  <si>
    <t>990324546</t>
  </si>
  <si>
    <t>1/2017</t>
  </si>
  <si>
    <t>k zabezpečení místních záležitostí veřejného pořádku na veřejných prostranstvích, kterou se reguluje používání zábavní pyrotechniky</t>
  </si>
  <si>
    <t>2017-12-08</t>
  </si>
  <si>
    <t>veřejný pořádek - pyrotechnika</t>
  </si>
  <si>
    <t>zákon č. 128/2000 Sb., o obcích - § 10 písm. a) - pyrotechnika</t>
  </si>
  <si>
    <t>6/2025: o regulaci zacházení s pyrotechnickými výrobky</t>
  </si>
  <si>
    <t>990303593</t>
  </si>
  <si>
    <t>2/2018</t>
  </si>
  <si>
    <t>kterou se vydává Požární řád města Velvary</t>
  </si>
  <si>
    <t>2018-10-16</t>
  </si>
  <si>
    <t>požární ochrana - požární řád</t>
  </si>
  <si>
    <t>zákon č. 133/1985 Sb., o požární ochraně - § 29 odst. 1 písm. o) bod 1</t>
  </si>
  <si>
    <t>990298236</t>
  </si>
  <si>
    <t>5/2018</t>
  </si>
  <si>
    <t>2018-12-29</t>
  </si>
  <si>
    <t>1/2026: o nočním klidu</t>
  </si>
  <si>
    <t>990288886</t>
  </si>
  <si>
    <t>3/2011</t>
  </si>
  <si>
    <t>o zřízení Městské policie Velvary</t>
  </si>
  <si>
    <t>2011-11-01</t>
  </si>
  <si>
    <t>obecní policie</t>
  </si>
  <si>
    <t xml:space="preserve">zákon č. 553/1991 Sb., o obecní policii - § 1 odst. 1 </t>
  </si>
  <si>
    <t>990271894</t>
  </si>
  <si>
    <t>5/2019</t>
  </si>
  <si>
    <t>2020-01-01</t>
  </si>
  <si>
    <t>990263899</t>
  </si>
  <si>
    <t>7/2019</t>
  </si>
  <si>
    <t>o místním poplatku ze psů</t>
  </si>
  <si>
    <t>4/2023: kterou se mění obecně závazná vyhláška města Velvary č. 7/2019 o místním poplatku ze psů</t>
  </si>
  <si>
    <t>990175912</t>
  </si>
  <si>
    <t>2/2021</t>
  </si>
  <si>
    <t>o místním poplatku z pobytu</t>
  </si>
  <si>
    <t>2021-02-01</t>
  </si>
  <si>
    <t>2/2023: kterou se mění obecně závazná vyhláška města Velvary č. 2/2021 o místním poplatku z pobytu; 2/2023: kterou se mění obecně závazná vyhláška města Velvary č. 2/2021 o místním poplatku z pobytu</t>
  </si>
  <si>
    <t>989797638</t>
  </si>
  <si>
    <t>3/2021</t>
  </si>
  <si>
    <t>o stanovení obecního systému odpadového hospodářství</t>
  </si>
  <si>
    <t>2022-01-01</t>
  </si>
  <si>
    <t>3/2022: kterou se mění obecně závazná vyhláška města Velvary č. 3/2021, o stanovení obecního systému odpadového hospodářství ze dne 10. 11. 2021</t>
  </si>
  <si>
    <t>989790736</t>
  </si>
  <si>
    <t>4/2021</t>
  </si>
  <si>
    <t>4/2022: kterou se mění obecně závazná vyhláška města Velvary č. 4/2021, o místním poplatku za obecní systém odpadového hospodářství ze dne 10. 11. 2021; 4/2022: kterou se mění obecně závazná vyhláška města Velvary č. 4/2021, o místním poplatku za obecní systém odpadového hospodářství ze dne 10. 11. 2021</t>
  </si>
  <si>
    <t>989785693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</si>
</sst>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46196</v>
      </c>
      <c r="I2" s="1">
        <v>46197.33645568178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HYPERLINK("https://sbirkapp.gov.cz/detail/SPPP4U3XTEX2SFTQ", "https://sbirkapp.gov.cz/detail/SPPP4U3XTEX2SFTQ")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46008</v>
      </c>
      <c r="I3" s="1">
        <v>46009.34869174609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HYPERLINK("https://sbirkapp.gov.cz/detail/SPP3WPCIE7S3D47C", "https://sbirkapp.gov.cz/detail/SPP3WPCIE7S3D47C")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45980</v>
      </c>
      <c r="I4" s="1">
        <v>45981.31213376686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HYPERLINK("https://sbirkapp.gov.cz/detail/SPP2VD3WQEEOMV4W", "https://sbirkapp.gov.cz/detail/SPP2VD3WQEEOMV4W")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45918</v>
      </c>
      <c r="I5" s="1">
        <v>45919.38825394431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b">
        <v>1</v>
      </c>
      <c r="U5" s="2">
        <f>HYPERLINK("https://sbirkapp.gov.cz/detail/SPPRWBIX2FJPTO6I", "https://sbirkapp.gov.cz/detail/SPPRWBIX2FJPTO6I")</f>
        <v>0</v>
      </c>
      <c r="V5" t="s">
        <v>57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45918</v>
      </c>
      <c r="I6" s="1">
        <v>45919.35725636104</v>
      </c>
      <c r="J6" t="s">
        <v>60</v>
      </c>
      <c r="K6" t="s">
        <v>31</v>
      </c>
      <c r="M6" t="s">
        <v>61</v>
      </c>
      <c r="N6" t="s">
        <v>62</v>
      </c>
      <c r="O6" t="s">
        <v>63</v>
      </c>
      <c r="S6" t="b">
        <v>1</v>
      </c>
      <c r="U6" s="2">
        <f>HYPERLINK("https://sbirkapp.gov.cz/detail/SPP7UH3WFUBOX4G2", "https://sbirkapp.gov.cz/detail/SPP7UH3WFUBOX4G2")</f>
        <v>0</v>
      </c>
      <c r="V6" t="s">
        <v>64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44</v>
      </c>
      <c r="G7" t="s">
        <v>66</v>
      </c>
      <c r="H7" s="1">
        <v>45894</v>
      </c>
      <c r="I7" s="1">
        <v>45895.38402081492</v>
      </c>
      <c r="J7" t="s">
        <v>67</v>
      </c>
      <c r="K7" t="s">
        <v>31</v>
      </c>
      <c r="M7" t="s">
        <v>68</v>
      </c>
      <c r="N7" t="s">
        <v>69</v>
      </c>
      <c r="O7" t="s">
        <v>49</v>
      </c>
      <c r="R7" t="s">
        <v>70</v>
      </c>
      <c r="S7" t="b">
        <v>1</v>
      </c>
      <c r="U7" s="2">
        <f>HYPERLINK("https://sbirkapp.gov.cz/detail/SPPXTEZLQKWH2WOA", "https://sbirkapp.gov.cz/detail/SPPXTEZLQKWH2WOA")</f>
        <v>0</v>
      </c>
      <c r="V7" t="s">
        <v>71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72</v>
      </c>
      <c r="F8" t="s">
        <v>44</v>
      </c>
      <c r="G8" t="s">
        <v>73</v>
      </c>
      <c r="H8" s="1">
        <v>45866</v>
      </c>
      <c r="I8" s="1">
        <v>45869.3349613289</v>
      </c>
      <c r="J8" t="s">
        <v>74</v>
      </c>
      <c r="K8" t="s">
        <v>31</v>
      </c>
      <c r="M8" t="s">
        <v>47</v>
      </c>
      <c r="N8" t="s">
        <v>48</v>
      </c>
      <c r="P8" t="s">
        <v>75</v>
      </c>
      <c r="Q8" t="s">
        <v>76</v>
      </c>
      <c r="R8" t="s">
        <v>77</v>
      </c>
      <c r="S8" t="b">
        <v>0</v>
      </c>
      <c r="T8" s="1">
        <v>45996</v>
      </c>
      <c r="U8" s="2">
        <f>HYPERLINK("https://sbirkapp.gov.cz/detail/SPPJWJG55TLTD42G", "https://sbirkapp.gov.cz/detail/SPPJWJG55TLTD42G")</f>
        <v>0</v>
      </c>
      <c r="V8" t="s">
        <v>78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79</v>
      </c>
      <c r="F9" t="s">
        <v>28</v>
      </c>
      <c r="G9" t="s">
        <v>52</v>
      </c>
      <c r="H9" s="1">
        <v>45616</v>
      </c>
      <c r="I9" s="1">
        <v>45617.52799204279</v>
      </c>
      <c r="J9" t="s">
        <v>80</v>
      </c>
      <c r="K9" t="s">
        <v>31</v>
      </c>
      <c r="M9" t="s">
        <v>54</v>
      </c>
      <c r="N9" t="s">
        <v>55</v>
      </c>
      <c r="P9" t="s">
        <v>81</v>
      </c>
      <c r="R9" t="s">
        <v>82</v>
      </c>
      <c r="S9" t="b">
        <v>0</v>
      </c>
      <c r="T9" s="1">
        <v>46023</v>
      </c>
      <c r="U9" s="2">
        <f>HYPERLINK("https://sbirkapp.gov.cz/detail/SPP7XECKK53J5UXO", "https://sbirkapp.gov.cz/detail/SPP7XECKK53J5UXO")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28</v>
      </c>
      <c r="G10" t="s">
        <v>85</v>
      </c>
      <c r="H10" s="1">
        <v>45468</v>
      </c>
      <c r="I10" s="1">
        <v>45469.37366023237</v>
      </c>
      <c r="J10" t="s">
        <v>86</v>
      </c>
      <c r="K10" t="s">
        <v>31</v>
      </c>
      <c r="M10" t="s">
        <v>87</v>
      </c>
      <c r="N10" t="s">
        <v>88</v>
      </c>
      <c r="P10" t="s">
        <v>89</v>
      </c>
      <c r="S10" t="b">
        <v>1</v>
      </c>
      <c r="U10" s="2">
        <f>HYPERLINK("https://sbirkapp.gov.cz/detail/SPPA3OXBNOB5I6PK", "https://sbirkapp.gov.cz/detail/SPPA3OXBNOB5I6PK")</f>
        <v>0</v>
      </c>
      <c r="V10" t="s">
        <v>90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91</v>
      </c>
      <c r="F11" t="s">
        <v>28</v>
      </c>
      <c r="G11" t="s">
        <v>92</v>
      </c>
      <c r="H11" s="1">
        <v>45279</v>
      </c>
      <c r="I11" s="1">
        <v>45280.35317456493</v>
      </c>
      <c r="J11" t="s">
        <v>93</v>
      </c>
      <c r="K11" t="s">
        <v>31</v>
      </c>
      <c r="M11" t="s">
        <v>94</v>
      </c>
      <c r="N11" t="s">
        <v>95</v>
      </c>
      <c r="S11" t="b">
        <v>1</v>
      </c>
      <c r="U11" s="2">
        <f>HYPERLINK("https://sbirkapp.gov.cz/detail/SPPQ7QKSBEOUFRMU", "https://sbirkapp.gov.cz/detail/SPPQ7QKSBEOUFRMU")</f>
        <v>0</v>
      </c>
      <c r="V11" t="s">
        <v>96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97</v>
      </c>
      <c r="F12" t="s">
        <v>28</v>
      </c>
      <c r="G12" t="s">
        <v>52</v>
      </c>
      <c r="H12" s="1">
        <v>45245</v>
      </c>
      <c r="I12" s="1">
        <v>45250.40614620812</v>
      </c>
      <c r="J12" t="s">
        <v>98</v>
      </c>
      <c r="K12" t="s">
        <v>31</v>
      </c>
      <c r="M12" t="s">
        <v>54</v>
      </c>
      <c r="N12" t="s">
        <v>55</v>
      </c>
      <c r="P12" t="s">
        <v>99</v>
      </c>
      <c r="R12" t="s">
        <v>56</v>
      </c>
      <c r="S12" t="b">
        <v>0</v>
      </c>
      <c r="T12" s="1">
        <v>45658</v>
      </c>
      <c r="U12" s="2">
        <f>HYPERLINK("https://sbirkapp.gov.cz/detail/SPP7YNWDI7NEPBDE", "https://sbirkapp.gov.cz/detail/SPP7YNWDI7NEPBDE")</f>
        <v>0</v>
      </c>
      <c r="V12" t="s">
        <v>100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45245</v>
      </c>
      <c r="I13" s="1">
        <v>45250.36163081342</v>
      </c>
      <c r="J13" t="s">
        <v>98</v>
      </c>
      <c r="K13" t="s">
        <v>31</v>
      </c>
      <c r="M13" t="s">
        <v>103</v>
      </c>
      <c r="N13" t="s">
        <v>104</v>
      </c>
      <c r="O13" t="s">
        <v>105</v>
      </c>
      <c r="S13" t="b">
        <v>1</v>
      </c>
      <c r="U13" s="2">
        <f>HYPERLINK("https://sbirkapp.gov.cz/detail/SPPY2YBBONVCCNLG", "https://sbirkapp.gov.cz/detail/SPPY2YBBONVCCNLG")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45245</v>
      </c>
      <c r="I14" s="1">
        <v>45250.35261014625</v>
      </c>
      <c r="J14" t="s">
        <v>98</v>
      </c>
      <c r="K14" t="s">
        <v>31</v>
      </c>
      <c r="M14" t="s">
        <v>61</v>
      </c>
      <c r="N14" t="s">
        <v>62</v>
      </c>
      <c r="O14" t="s">
        <v>63</v>
      </c>
      <c r="S14" t="b">
        <v>1</v>
      </c>
      <c r="U14" s="2">
        <f>HYPERLINK("https://sbirkapp.gov.cz/detail/SPPDRZWOBBSHMODQ", "https://sbirkapp.gov.cz/detail/SPPDRZWOBBSHMODQ")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45245</v>
      </c>
      <c r="I15" s="1">
        <v>45246.58747976687</v>
      </c>
      <c r="J15" t="s">
        <v>98</v>
      </c>
      <c r="K15" t="s">
        <v>31</v>
      </c>
      <c r="M15" t="s">
        <v>112</v>
      </c>
      <c r="N15" t="s">
        <v>113</v>
      </c>
      <c r="O15" t="s">
        <v>114</v>
      </c>
      <c r="S15" t="b">
        <v>1</v>
      </c>
      <c r="U15" s="2">
        <f>HYPERLINK("https://sbirkapp.gov.cz/detail/SPPA6QOBT5AU272S", "https://sbirkapp.gov.cz/detail/SPPA6QOBT5AU272S")</f>
        <v>0</v>
      </c>
      <c r="V15" t="s">
        <v>115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45189</v>
      </c>
      <c r="I16" s="1">
        <v>45190.33225753744</v>
      </c>
      <c r="J16" t="s">
        <v>118</v>
      </c>
      <c r="K16" t="s">
        <v>31</v>
      </c>
      <c r="M16" t="s">
        <v>119</v>
      </c>
      <c r="N16" t="s">
        <v>120</v>
      </c>
      <c r="S16" t="b">
        <v>1</v>
      </c>
      <c r="U16" s="2">
        <f>HYPERLINK("https://sbirkapp.gov.cz/detail/SPPN4B4WFCLOZWOQ", "https://sbirkapp.gov.cz/detail/SPPN4B4WFCLOZWOQ")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44910</v>
      </c>
      <c r="I17" s="1">
        <v>44911.43116105648</v>
      </c>
      <c r="J17" t="s">
        <v>124</v>
      </c>
      <c r="K17" t="s">
        <v>31</v>
      </c>
      <c r="M17" t="s">
        <v>54</v>
      </c>
      <c r="N17" t="s">
        <v>55</v>
      </c>
      <c r="O17" t="s">
        <v>125</v>
      </c>
      <c r="R17" t="s">
        <v>81</v>
      </c>
      <c r="S17" t="b">
        <v>0</v>
      </c>
      <c r="T17" s="1">
        <v>45292</v>
      </c>
      <c r="U17" s="2">
        <f>HYPERLINK("https://sbirkapp.gov.cz/detail/SPPSJVSY67F5QCWY", "https://sbirkapp.gov.cz/detail/SPPSJVSY67F5QCWY")</f>
        <v>0</v>
      </c>
      <c r="V17" t="s">
        <v>126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44910</v>
      </c>
      <c r="I18" s="1">
        <v>44911.40989789677</v>
      </c>
      <c r="J18" t="s">
        <v>124</v>
      </c>
      <c r="K18" t="s">
        <v>31</v>
      </c>
      <c r="M18" t="s">
        <v>129</v>
      </c>
      <c r="N18" t="s">
        <v>130</v>
      </c>
      <c r="O18" t="s">
        <v>131</v>
      </c>
      <c r="S18" t="b">
        <v>1</v>
      </c>
      <c r="U18" s="2">
        <f>HYPERLINK("https://sbirkapp.gov.cz/detail/SPPL6ISDQ4SOAOA6", "https://sbirkapp.gov.cz/detail/SPPL6ISDQ4SOAOA6")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44887</v>
      </c>
      <c r="I19" s="1">
        <v>44888.59094734809</v>
      </c>
      <c r="J19" t="s">
        <v>135</v>
      </c>
      <c r="K19" t="s">
        <v>31</v>
      </c>
      <c r="M19" t="s">
        <v>61</v>
      </c>
      <c r="N19" t="s">
        <v>62</v>
      </c>
      <c r="P19" t="s">
        <v>136</v>
      </c>
      <c r="Q19" t="s">
        <v>137</v>
      </c>
      <c r="S19" t="b">
        <v>1</v>
      </c>
      <c r="U19" s="2">
        <f>HYPERLINK("https://sbirkapp.gov.cz/detail/SPP5BU2VJIBSENGY", "https://sbirkapp.gov.cz/detail/SPP5BU2VJIBSENGY")</f>
        <v>0</v>
      </c>
      <c r="V19" t="s">
        <v>138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28</v>
      </c>
      <c r="G20" t="s">
        <v>140</v>
      </c>
      <c r="H20" s="1">
        <v>44826</v>
      </c>
      <c r="I20" s="1">
        <v>44830.67293473058</v>
      </c>
      <c r="J20" t="s">
        <v>141</v>
      </c>
      <c r="K20" t="s">
        <v>31</v>
      </c>
      <c r="M20" t="s">
        <v>142</v>
      </c>
      <c r="N20" t="s">
        <v>143</v>
      </c>
      <c r="P20" t="s">
        <v>144</v>
      </c>
      <c r="S20" t="b">
        <v>1</v>
      </c>
      <c r="U20" s="2">
        <f>HYPERLINK("https://sbirkapp.gov.cz/detail/SPPWEGTF5T5FOPE6", "https://sbirkapp.gov.cz/detail/SPPWEGTF5T5FOPE6")</f>
        <v>0</v>
      </c>
      <c r="V20" t="s">
        <v>145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44</v>
      </c>
      <c r="G21" t="s">
        <v>147</v>
      </c>
      <c r="H21" s="1">
        <v>41491</v>
      </c>
      <c r="I21" s="1">
        <v>44586.571285044</v>
      </c>
      <c r="J21" t="s">
        <v>148</v>
      </c>
      <c r="K21" t="s">
        <v>149</v>
      </c>
      <c r="L21" s="1">
        <v>41499</v>
      </c>
      <c r="M21" t="s">
        <v>68</v>
      </c>
      <c r="N21" t="s">
        <v>69</v>
      </c>
      <c r="R21" t="s">
        <v>150</v>
      </c>
      <c r="S21" t="b">
        <v>0</v>
      </c>
      <c r="T21" s="1">
        <v>45884</v>
      </c>
      <c r="U21" s="2">
        <f>HYPERLINK("https://sbirkapp.gov.cz/detail/SPPOIXP6B4B26GAC", "https://sbirkapp.gov.cz/detail/SPPOIXP6B4B26GAC")</f>
        <v>0</v>
      </c>
      <c r="V21" t="s">
        <v>151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152</v>
      </c>
      <c r="F22" t="s">
        <v>153</v>
      </c>
      <c r="G22" t="s">
        <v>154</v>
      </c>
      <c r="H22" t="s">
        <v>154</v>
      </c>
      <c r="I22" t="s">
        <v>154</v>
      </c>
      <c r="J22" t="s">
        <v>154</v>
      </c>
      <c r="K22" t="s">
        <v>154</v>
      </c>
      <c r="L22" t="s">
        <v>154</v>
      </c>
      <c r="M22" t="s">
        <v>154</v>
      </c>
      <c r="N22" t="s">
        <v>154</v>
      </c>
      <c r="O22" t="s">
        <v>154</v>
      </c>
      <c r="P22" t="s">
        <v>154</v>
      </c>
      <c r="Q22" t="s">
        <v>154</v>
      </c>
      <c r="R22" t="s">
        <v>154</v>
      </c>
      <c r="S22" t="s">
        <v>154</v>
      </c>
      <c r="T22" t="s">
        <v>154</v>
      </c>
      <c r="U22" t="s">
        <v>154</v>
      </c>
      <c r="V22" t="s">
        <v>155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156</v>
      </c>
      <c r="F23" t="s">
        <v>28</v>
      </c>
      <c r="G23" t="s">
        <v>157</v>
      </c>
      <c r="H23" s="1">
        <v>41253</v>
      </c>
      <c r="I23" s="1">
        <v>44582.4961372595</v>
      </c>
      <c r="J23" t="s">
        <v>158</v>
      </c>
      <c r="K23" t="s">
        <v>149</v>
      </c>
      <c r="L23" s="1">
        <v>41257</v>
      </c>
      <c r="M23" t="s">
        <v>159</v>
      </c>
      <c r="N23" t="s">
        <v>160</v>
      </c>
      <c r="R23" t="s">
        <v>161</v>
      </c>
      <c r="S23" t="b">
        <v>0</v>
      </c>
      <c r="T23" s="1">
        <v>45484</v>
      </c>
      <c r="U23" s="2">
        <f>HYPERLINK("https://sbirkapp.gov.cz/detail/SPPHW56EIDH6CQ6Y", "https://sbirkapp.gov.cz/detail/SPPHW56EIDH6CQ6Y")</f>
        <v>0</v>
      </c>
      <c r="V23" t="s">
        <v>162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163</v>
      </c>
      <c r="F24" t="s">
        <v>28</v>
      </c>
      <c r="G24" t="s">
        <v>164</v>
      </c>
      <c r="H24" s="1">
        <v>39525</v>
      </c>
      <c r="I24" s="1">
        <v>44579.61284065899</v>
      </c>
      <c r="J24" t="s">
        <v>165</v>
      </c>
      <c r="K24" t="s">
        <v>149</v>
      </c>
      <c r="L24" s="1">
        <v>39526</v>
      </c>
      <c r="M24" t="s">
        <v>166</v>
      </c>
      <c r="N24" t="s">
        <v>167</v>
      </c>
      <c r="R24" t="s">
        <v>168</v>
      </c>
      <c r="S24" t="b">
        <v>0</v>
      </c>
      <c r="T24" s="1">
        <v>44845</v>
      </c>
      <c r="U24" s="2">
        <f>HYPERLINK("https://sbirkapp.gov.cz/detail/SPPPMGF3HVCTMFH2", "https://sbirkapp.gov.cz/detail/SPPPMGF3HVCTMFH2")</f>
        <v>0</v>
      </c>
      <c r="V24" t="s">
        <v>169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170</v>
      </c>
      <c r="F25" t="s">
        <v>44</v>
      </c>
      <c r="G25" t="s">
        <v>171</v>
      </c>
      <c r="H25" s="1">
        <v>40917</v>
      </c>
      <c r="I25" s="1">
        <v>44579.60603124582</v>
      </c>
      <c r="J25" t="s">
        <v>172</v>
      </c>
      <c r="K25" t="s">
        <v>149</v>
      </c>
      <c r="L25" s="1">
        <v>40919</v>
      </c>
      <c r="M25" t="s">
        <v>173</v>
      </c>
      <c r="N25" t="s">
        <v>174</v>
      </c>
      <c r="S25" t="s">
        <v>175</v>
      </c>
      <c r="T25" t="s">
        <v>154</v>
      </c>
      <c r="U25" s="2">
        <f>HYPERLINK("https://sbirkapp.gov.cz/detail/SPPJQAAHSLEWLONO", "https://sbirkapp.gov.cz/detail/SPPJQAAHSLEWLONO")</f>
        <v>0</v>
      </c>
      <c r="V25" t="s">
        <v>176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177</v>
      </c>
      <c r="F26" t="s">
        <v>28</v>
      </c>
      <c r="G26" t="s">
        <v>178</v>
      </c>
      <c r="H26" s="1">
        <v>41078</v>
      </c>
      <c r="I26" s="1">
        <v>44579.58403358726</v>
      </c>
      <c r="J26" t="s">
        <v>158</v>
      </c>
      <c r="K26" t="s">
        <v>149</v>
      </c>
      <c r="L26" s="1">
        <v>41089</v>
      </c>
      <c r="M26" t="s">
        <v>179</v>
      </c>
      <c r="N26" t="s">
        <v>180</v>
      </c>
      <c r="S26" t="b">
        <v>1</v>
      </c>
      <c r="U26" s="2">
        <f>HYPERLINK("https://sbirkapp.gov.cz/detail/SPP2YXVO34QYEJWO", "https://sbirkapp.gov.cz/detail/SPP2YXVO34QYEJWO")</f>
        <v>0</v>
      </c>
      <c r="V26" t="s">
        <v>181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177</v>
      </c>
      <c r="F27" t="s">
        <v>44</v>
      </c>
      <c r="G27" t="s">
        <v>182</v>
      </c>
      <c r="H27" s="1">
        <v>41071</v>
      </c>
      <c r="I27" s="1">
        <v>44579.54772037788</v>
      </c>
      <c r="J27" t="s">
        <v>183</v>
      </c>
      <c r="K27" t="s">
        <v>149</v>
      </c>
      <c r="L27" s="1">
        <v>41078</v>
      </c>
      <c r="M27" t="s">
        <v>173</v>
      </c>
      <c r="N27" t="s">
        <v>174</v>
      </c>
      <c r="S27" t="s">
        <v>175</v>
      </c>
      <c r="T27" t="s">
        <v>154</v>
      </c>
      <c r="U27" s="2">
        <f>HYPERLINK("https://sbirkapp.gov.cz/detail/SPP3E6M7N6Z7RCYK", "https://sbirkapp.gov.cz/detail/SPP3E6M7N6Z7RCYK")</f>
        <v>0</v>
      </c>
      <c r="V27" t="s">
        <v>184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185</v>
      </c>
      <c r="F28" t="s">
        <v>28</v>
      </c>
      <c r="G28" t="s">
        <v>186</v>
      </c>
      <c r="H28" s="1">
        <v>43054</v>
      </c>
      <c r="I28" s="1">
        <v>44579.53193574156</v>
      </c>
      <c r="J28" t="s">
        <v>187</v>
      </c>
      <c r="K28" t="s">
        <v>149</v>
      </c>
      <c r="L28" s="1">
        <v>43062</v>
      </c>
      <c r="M28" t="s">
        <v>188</v>
      </c>
      <c r="N28" t="s">
        <v>189</v>
      </c>
      <c r="R28" t="s">
        <v>190</v>
      </c>
      <c r="S28" t="b">
        <v>0</v>
      </c>
      <c r="T28" s="1">
        <v>46024</v>
      </c>
      <c r="U28" s="2">
        <f>HYPERLINK("https://sbirkapp.gov.cz/detail/SPPSCFJFX6SDRUOE", "https://sbirkapp.gov.cz/detail/SPPSCFJFX6SDRUOE")</f>
        <v>0</v>
      </c>
      <c r="V28" t="s">
        <v>191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192</v>
      </c>
      <c r="F29" t="s">
        <v>28</v>
      </c>
      <c r="G29" t="s">
        <v>193</v>
      </c>
      <c r="H29" s="1">
        <v>43369</v>
      </c>
      <c r="I29" s="1">
        <v>44579.52616776059</v>
      </c>
      <c r="J29" t="s">
        <v>194</v>
      </c>
      <c r="K29" t="s">
        <v>149</v>
      </c>
      <c r="L29" s="1">
        <v>43374</v>
      </c>
      <c r="M29" t="s">
        <v>195</v>
      </c>
      <c r="N29" t="s">
        <v>196</v>
      </c>
      <c r="S29" t="b">
        <v>1</v>
      </c>
      <c r="U29" s="2">
        <f>HYPERLINK("https://sbirkapp.gov.cz/detail/SPPQXUCXULS74KRS", "https://sbirkapp.gov.cz/detail/SPPQXUCXULS74KRS")</f>
        <v>0</v>
      </c>
      <c r="V29" t="s">
        <v>197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198</v>
      </c>
      <c r="F30" t="s">
        <v>28</v>
      </c>
      <c r="G30" t="s">
        <v>29</v>
      </c>
      <c r="H30" s="1">
        <v>43446</v>
      </c>
      <c r="I30" s="1">
        <v>44579.51568438785</v>
      </c>
      <c r="J30" t="s">
        <v>199</v>
      </c>
      <c r="K30" t="s">
        <v>149</v>
      </c>
      <c r="L30" s="1">
        <v>43448</v>
      </c>
      <c r="M30" t="s">
        <v>32</v>
      </c>
      <c r="N30" t="s">
        <v>33</v>
      </c>
      <c r="R30" t="s">
        <v>200</v>
      </c>
      <c r="S30" t="b">
        <v>0</v>
      </c>
      <c r="T30" s="1">
        <v>46199</v>
      </c>
      <c r="U30" s="2">
        <f>HYPERLINK("https://sbirkapp.gov.cz/detail/SPP6AJVCT4C4OU2Q", "https://sbirkapp.gov.cz/detail/SPP6AJVCT4C4OU2Q")</f>
        <v>0</v>
      </c>
      <c r="V30" t="s">
        <v>201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202</v>
      </c>
      <c r="F31" t="s">
        <v>28</v>
      </c>
      <c r="G31" t="s">
        <v>203</v>
      </c>
      <c r="H31" s="1">
        <v>40812</v>
      </c>
      <c r="I31" s="1">
        <v>44579.50570157949</v>
      </c>
      <c r="J31" t="s">
        <v>204</v>
      </c>
      <c r="K31" t="s">
        <v>149</v>
      </c>
      <c r="L31" s="1">
        <v>40815</v>
      </c>
      <c r="M31" t="s">
        <v>205</v>
      </c>
      <c r="N31" t="s">
        <v>206</v>
      </c>
      <c r="S31" t="b">
        <v>1</v>
      </c>
      <c r="U31" s="2">
        <f>HYPERLINK("https://sbirkapp.gov.cz/detail/SPPO55QOH3LEUBFC", "https://sbirkapp.gov.cz/detail/SPPO55QOH3LEUBFC")</f>
        <v>0</v>
      </c>
      <c r="V31" t="s">
        <v>207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208</v>
      </c>
      <c r="F32" t="s">
        <v>28</v>
      </c>
      <c r="G32" t="s">
        <v>134</v>
      </c>
      <c r="H32" s="1">
        <v>43817</v>
      </c>
      <c r="I32" s="1">
        <v>44579.50045581362</v>
      </c>
      <c r="J32" t="s">
        <v>209</v>
      </c>
      <c r="K32" t="s">
        <v>149</v>
      </c>
      <c r="L32" s="1">
        <v>43818</v>
      </c>
      <c r="M32" t="s">
        <v>61</v>
      </c>
      <c r="N32" t="s">
        <v>62</v>
      </c>
      <c r="R32" t="s">
        <v>63</v>
      </c>
      <c r="S32" t="b">
        <v>0</v>
      </c>
      <c r="T32" s="1">
        <v>44903</v>
      </c>
      <c r="U32" s="2">
        <f>HYPERLINK("https://sbirkapp.gov.cz/detail/SPPXM5DZNNLQUDLC", "https://sbirkapp.gov.cz/detail/SPPXM5DZNNLQUDLC")</f>
        <v>0</v>
      </c>
      <c r="V32" t="s">
        <v>210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211</v>
      </c>
      <c r="F33" t="s">
        <v>28</v>
      </c>
      <c r="G33" t="s">
        <v>212</v>
      </c>
      <c r="H33" s="1">
        <v>43817</v>
      </c>
      <c r="I33" s="1">
        <v>44579.45538627052</v>
      </c>
      <c r="J33" t="s">
        <v>209</v>
      </c>
      <c r="K33" t="s">
        <v>149</v>
      </c>
      <c r="L33" s="1">
        <v>43818</v>
      </c>
      <c r="M33" t="s">
        <v>103</v>
      </c>
      <c r="N33" t="s">
        <v>104</v>
      </c>
      <c r="Q33" t="s">
        <v>213</v>
      </c>
      <c r="S33" t="b">
        <v>1</v>
      </c>
      <c r="U33" s="2">
        <f>HYPERLINK("https://sbirkapp.gov.cz/detail/SPPHNZTZCGDYBWTW", "https://sbirkapp.gov.cz/detail/SPPHNZTZCGDYBWTW")</f>
        <v>0</v>
      </c>
      <c r="V33" t="s">
        <v>214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215</v>
      </c>
      <c r="F34" t="s">
        <v>28</v>
      </c>
      <c r="G34" t="s">
        <v>216</v>
      </c>
      <c r="H34" s="1">
        <v>44223</v>
      </c>
      <c r="I34" s="1">
        <v>44578.6801224697</v>
      </c>
      <c r="J34" t="s">
        <v>217</v>
      </c>
      <c r="K34" t="s">
        <v>149</v>
      </c>
      <c r="L34" s="1">
        <v>44225</v>
      </c>
      <c r="M34" t="s">
        <v>112</v>
      </c>
      <c r="N34" t="s">
        <v>113</v>
      </c>
      <c r="Q34" t="s">
        <v>218</v>
      </c>
      <c r="S34" t="b">
        <v>1</v>
      </c>
      <c r="U34" s="2">
        <f>HYPERLINK("https://sbirkapp.gov.cz/detail/SPPYOTRQWXG4FM2S", "https://sbirkapp.gov.cz/detail/SPPYOTRQWXG4FM2S")</f>
        <v>0</v>
      </c>
      <c r="V34" t="s">
        <v>219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220</v>
      </c>
      <c r="F35" t="s">
        <v>28</v>
      </c>
      <c r="G35" t="s">
        <v>221</v>
      </c>
      <c r="H35" s="1">
        <v>44510</v>
      </c>
      <c r="I35" s="1">
        <v>44578.67227363864</v>
      </c>
      <c r="J35" t="s">
        <v>222</v>
      </c>
      <c r="K35" t="s">
        <v>149</v>
      </c>
      <c r="L35" s="1">
        <v>44516</v>
      </c>
      <c r="M35" t="s">
        <v>129</v>
      </c>
      <c r="N35" t="s">
        <v>130</v>
      </c>
      <c r="Q35" t="s">
        <v>223</v>
      </c>
      <c r="S35" t="b">
        <v>1</v>
      </c>
      <c r="U35" s="2">
        <f>HYPERLINK("https://sbirkapp.gov.cz/detail/SPPMIQQ72IXSK666", "https://sbirkapp.gov.cz/detail/SPPMIQQ72IXSK666")</f>
        <v>0</v>
      </c>
      <c r="V35" t="s">
        <v>224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225</v>
      </c>
      <c r="F36" t="s">
        <v>28</v>
      </c>
      <c r="G36" t="s">
        <v>52</v>
      </c>
      <c r="H36" s="1">
        <v>44510</v>
      </c>
      <c r="I36" s="1">
        <v>44578.66647631144</v>
      </c>
      <c r="J36" t="s">
        <v>222</v>
      </c>
      <c r="K36" t="s">
        <v>149</v>
      </c>
      <c r="L36" s="1">
        <v>44516</v>
      </c>
      <c r="M36" t="s">
        <v>54</v>
      </c>
      <c r="N36" t="s">
        <v>55</v>
      </c>
      <c r="Q36" t="s">
        <v>226</v>
      </c>
      <c r="R36" t="s">
        <v>81</v>
      </c>
      <c r="S36" t="b">
        <v>0</v>
      </c>
      <c r="T36" s="1">
        <v>45292</v>
      </c>
      <c r="U36" s="2">
        <f>HYPERLINK("https://sbirkapp.gov.cz/detail/SPPCY7IMV4SQFJO4", "https://sbirkapp.gov.cz/detail/SPPCY7IMV4SQFJO4")</f>
        <v>0</v>
      </c>
      <c r="V36" t="s">
        <v>227</v>
      </c>
      <c r="W3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2026-08-31T20:15:01Z</dcterms:created>
  <dcterms:modified xsi:type="dcterms:W3CDTF">2026-08-31T20:15:01Z</dcterms:modified>
</cp:coreProperties>
</file>