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<sst xmlns="http://schemas.openxmlformats.org/spreadsheetml/2006/main" count="751" uniqueCount="293">
  <si>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</si>
  <si>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</si>
  <si>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</si>
  <si>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</si>
  <si>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</si>
  <si>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</si>
  <si>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</si>
  <si>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</si>
  <si>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</si>
  <si>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</si>
  <si>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</si>
  <si>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</si>
  <si>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</si>
  <si>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</si>
  <si>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</si>
  <si>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</si>
  <si>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</si>
  <si>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</si>
  <si>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</si>
  <si>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</si>
  <si>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</si>
  <si>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</si>
  <si>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</si>
  <si>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Plzeňský kraj</t>
  </si>
  <si>
    <t>70890366</t>
  </si>
  <si>
    <t>zzjbr3p</t>
  </si>
  <si>
    <t>1/2026</t>
  </si>
  <si>
    <t>Nařízení</t>
  </si>
  <si>
    <t>kterým se mění nařízení Plzeňského kraje č. 1/2017 ze dne 20. 3. 2017,  kterým se stanoví podmínky k zabezpečení plošného pokrytí území Plzeňského kraje jednotkami požární ochrany</t>
  </si>
  <si>
    <t>2026-02-24</t>
  </si>
  <si>
    <t>Běžný</t>
  </si>
  <si>
    <t>požární ochrana - pokrytí jednotkami požární ochrany</t>
  </si>
  <si>
    <t>zákon č. 133/1985 Sb., o požární ochraně - § 27 odst. 2  písm. b) bod 1.</t>
  </si>
  <si>
    <t>1/2017: Nařízení Plzeňského kraje č. 1/2017 ze dne 20. 03. 2017, kterým se stanoví podmínky k zabezpečení plošného pokrytí území Plzeňského kraje jednotkami požární ochrany</t>
  </si>
  <si>
    <t>1/2025: kterým se stanoví podmínky k zabezpečení plošného pokrytí území Plzeňského kraje jednotkami požární ochrany</t>
  </si>
  <si>
    <t>1647335168</t>
  </si>
  <si>
    <t>2/2025</t>
  </si>
  <si>
    <t>kterým se stanoví podmínky k zabezpečení požární ochrany v době zvýšeného nebezpečí vzniku požáru</t>
  </si>
  <si>
    <t>2025-05-31</t>
  </si>
  <si>
    <t>požární ochrana - zvýšené nebezpečí vzniku požáru</t>
  </si>
  <si>
    <t>zákon č. 133/1985 Sb., o požární ochraně - § 27 odst. 2  písm. b) bod 3.</t>
  </si>
  <si>
    <t>5/2016: kterým se stanoví podmínky k zabezpečení požární ochrany v době zvýšeného nebezpečí vzniku požáru</t>
  </si>
  <si>
    <t>1525368322</t>
  </si>
  <si>
    <t>1/2025</t>
  </si>
  <si>
    <t>kterým se stanoví podmínky k zabezpečení plošného pokrytí území Plzeňského kraje jednotkami požární ochrany</t>
  </si>
  <si>
    <t>2025-03-20</t>
  </si>
  <si>
    <t>1/2024: podmínky k zabezpečení plošného pokrytí území Plzeňského kraje jednotkami požární ochrany</t>
  </si>
  <si>
    <t>1/2026: kterým se mění nařízení Plzeňského kraje č. 1/2017 ze dne 20. 3. 2017,  kterým se stanoví podmínky k zabezpečení plošného pokrytí území Plzeňského kraje jednotkami požární ochrany</t>
  </si>
  <si>
    <t>1489554438</t>
  </si>
  <si>
    <t>5/2024</t>
  </si>
  <si>
    <t>kterým se stanoví seznam úseků silnic II. a III. třídy na území Plzeňského kraje, na kterých se pro jejich malý dopravní význam nezajišťuje sjízdnost a schůdnost odstraňováním sněhu a náledí</t>
  </si>
  <si>
    <t>2024-10-17</t>
  </si>
  <si>
    <t>pozemní komunikace - vyznačení neudržovaných úseků</t>
  </si>
  <si>
    <t xml:space="preserve">zákon č. 13/1997 Sb., o pozemních komunikacích - § 27 odst. 5 </t>
  </si>
  <si>
    <t>3/2022: Nařízení Plzeňského kraje č. 3/2022 ze dne 24. 10. 2022, kterým se stanoví seznam úseků silnic II. a III. třídy na území Plzeňského kraje, na kterých se pro jejich malý dopravní význam nezajišťuje sjízdnost a schůdnost odstraňování sněhu a náledí</t>
  </si>
  <si>
    <t>1419844256</t>
  </si>
  <si>
    <t>4/2024</t>
  </si>
  <si>
    <t>kterým se stanovují maximální ceny za přepravu osob ve veřejné linkové osobní vnitrostátní silniční dopravě a železniční osobní vnitrostátní dopravě provozované v rámci integrovaných veřejných služeb na území Plzeňského kraje podle jiného právního předpisu</t>
  </si>
  <si>
    <t>2025-01-01</t>
  </si>
  <si>
    <t>regulace cen - stanovení maximálních cen, pokud nejsou stanoveny ministerstvem</t>
  </si>
  <si>
    <t>zákon č. 265/1991 Sb., o působnosti orgánů České republiky v oblasti cen - § 4 odst. 1 písm. a)</t>
  </si>
  <si>
    <t>2/2023: Nařízení Plzeňského kraje č. 2/2023 ze dne 06.03.2023, kterým se stanovují maximální ceny za přepravu osob ve veřejné linkové osobní vnitrostátní silniční dopravě a železniční osobní vnitrostátní dopravě provozované v rámci integrovaných veřejných služeb na území Plzeňského kraje podle jiného právního předpisu</t>
  </si>
  <si>
    <t>Vyřazeno</t>
  </si>
  <si>
    <t>-</t>
  </si>
  <si>
    <t>1419233865</t>
  </si>
  <si>
    <t>3/2024</t>
  </si>
  <si>
    <t xml:space="preserve"> o zřízení přírodní rezervace „Pod Volfštejnem“ a stanovení jejích bližších ochranných podmínek</t>
  </si>
  <si>
    <t>2024-09-14</t>
  </si>
  <si>
    <t xml:space="preserve">ochrana přírody a krajiny - zřízení přírodní rezervace </t>
  </si>
  <si>
    <t xml:space="preserve">zákon č. 114/1992 Sb., o ochraně přírody a krajiny - § 77a odst. 2 a § 33 odst. 1 - zřízení přírodní rezervace </t>
  </si>
  <si>
    <t>1405418814</t>
  </si>
  <si>
    <t>2/2024</t>
  </si>
  <si>
    <t>Obecně závazná vyhláška</t>
  </si>
  <si>
    <t>kterou se vyhlašuje závazná část Plánu odpadového hospodářství Plzeňského kraje pro období 2024-2026</t>
  </si>
  <si>
    <t>2024-04-23</t>
  </si>
  <si>
    <t xml:space="preserve">plán odpadového hospodářství kraje </t>
  </si>
  <si>
    <t>zákon č. 185/2001 Sb., o odpadech a o změně některých dalších zákonů - § 43 odst. 11 a § 78 odst. 1 písm. c)</t>
  </si>
  <si>
    <t>1/2016: kterou se vyhlašuje závazná část Plánu odpadového hospodářství Plzeňského kraje pro období 2016-2026</t>
  </si>
  <si>
    <t>1340467408</t>
  </si>
  <si>
    <t>1/2024</t>
  </si>
  <si>
    <t>podmínky k zabezpečení plošného pokrytí území Plzeňského kraje jednotkami požární ochrany</t>
  </si>
  <si>
    <t>2024-03-26</t>
  </si>
  <si>
    <t>1/2023: Nařízení Plzeňského kraje č. 1/2023 ze dne 20. 01. 2023, kterým se mění nařízení Plzeňského kraje č. 1/2017 ze dne 20. 03. 2017, kterým se stanoví podmínky k zabezpečení plošného pokrytí území Plzeňského kraje jednotkami požární ochrany</t>
  </si>
  <si>
    <t>1/2025: kterým se stanoví podmínky k zabezpečení plošného pokrytí území Plzeňského kraje jednotkami požární ochrany; 1/2025: kterým se stanoví podmínky k zabezpečení plošného pokrytí území Plzeňského kraje jednotkami požární ochrany</t>
  </si>
  <si>
    <t>1327585858</t>
  </si>
  <si>
    <t>3/2023</t>
  </si>
  <si>
    <t>o zřízení přírodní památky „Biskoupky“ a stanovení jejích bližších ochranných podmínek</t>
  </si>
  <si>
    <t>2023-12-08</t>
  </si>
  <si>
    <t xml:space="preserve">ochrana přírody a krajiny - zřízení přírodní památky </t>
  </si>
  <si>
    <t xml:space="preserve">zákon č. 114/1992 Sb., o ochraně přírody a krajiny - § 77a odst. 2 a § 36 odst. 1 - zřízení přírodní památky </t>
  </si>
  <si>
    <t>1276012292</t>
  </si>
  <si>
    <t>4/2023</t>
  </si>
  <si>
    <t>o zřízení přírodní rezervace „Zvoníčkovna“ a stanovení jejích bližších ochranných podmínek</t>
  </si>
  <si>
    <t>1276012404</t>
  </si>
  <si>
    <t>2/2023</t>
  </si>
  <si>
    <t>Nařízení Plzeňského kraje č. 2/2023 ze dne 06.03.2023, kterým se stanovují maximální ceny za přepravu osob ve veřejné linkové osobní vnitrostátní silniční dopravě a železniční osobní vnitrostátní dopravě provozované v rámci integrovaných veřejných služeb na území Plzeňského kraje podle jiného právního předpisu</t>
  </si>
  <si>
    <t>2023-04-01</t>
  </si>
  <si>
    <t>3/2020: Nařízení Plzeňského kraje č. 3/2020 ze dne 18. 5. 2020 kterým se stanovují maximální ceny za přepravu osob ve veřejné linkové osobní vnitrostátní silniční dopravě a železniční osobní vnitrostátní dopravě provozované v rámci integrovaných veřejných služeb na území Plzeňského kraje podle jiného právního předpisu</t>
  </si>
  <si>
    <t>4/2024: kterým se stanovují maximální ceny za přepravu osob ve veřejné linkové osobní vnitrostátní silniční dopravě a železniční osobní vnitrostátní dopravě provozované v rámci integrovaných veřejných služeb na území Plzeňského kraje podle jiného právního předpisu</t>
  </si>
  <si>
    <t>1162986785</t>
  </si>
  <si>
    <t>1/2023</t>
  </si>
  <si>
    <t>Nařízení Plzeňského kraje č. 1/2023 ze dne 20. 01. 2023, kterým se mění nařízení Plzeňského kraje č. 1/2017 ze dne 20. 03. 2017, kterým se stanoví podmínky k zabezpečení plošného pokrytí území Plzeňského kraje jednotkami požární ochrany</t>
  </si>
  <si>
    <t>2023-02-15</t>
  </si>
  <si>
    <t>1/2022: Nařízení Plzeňského kraje č. 1/2022 ze dne 24.1.2022 kterým se mění nařízení Plzeňského kraje č. 1/2017 ze dne 20. 3. 2017, kterým se stanoví podmínky k zabezpečení plošného pokrytí území Plzeňského kraje jednotkami požární ochrany</t>
  </si>
  <si>
    <t>1136620833</t>
  </si>
  <si>
    <t>3/2022</t>
  </si>
  <si>
    <t>Nařízení Plzeňského kraje č. 3/2022 ze dne 24. 10. 2022, kterým se stanoví seznam úseků silnic II. a III. třídy na území Plzeňského kraje, na kterých se pro jejich malý dopravní význam nezajišťuje sjízdnost a schůdnost odstraňování sněhu a náledí</t>
  </si>
  <si>
    <t>2022-11-15</t>
  </si>
  <si>
    <t>3/2013: o stanovení úseků silnic II. a III. třídy na území Plzeňského kraje, na kterých se nezajišťuje sjízdnost a schůdnost odstraňováním sněhu a náledí</t>
  </si>
  <si>
    <t>5/2024: kterým se stanoví seznam úseků silnic II. a III. třídy na území Plzeňského kraje, na kterých se pro jejich malý dopravní význam nezajišťuje sjízdnost a schůdnost odstraňováním sněhu a náledí</t>
  </si>
  <si>
    <t>1099420362</t>
  </si>
  <si>
    <t>5/2016</t>
  </si>
  <si>
    <t>2016-12-15</t>
  </si>
  <si>
    <t>Dle přechodného ustanovení</t>
  </si>
  <si>
    <t>2/2025: kterým se stanoví podmínky k zabezpečení požární ochrany v době zvýšeného nebezpečí vzniku požáru; 2/2025: kterým se stanoví podmínky k zabezpečení požární ochrany v době zvýšeného nebezpečí vzniku požáru</t>
  </si>
  <si>
    <t>1063601102</t>
  </si>
  <si>
    <t>1/2016</t>
  </si>
  <si>
    <t>kterou se vyhlašuje závazná část Plánu odpadového hospodářství Plzeňského kraje pro období 2016-2026</t>
  </si>
  <si>
    <t>2016-03-08</t>
  </si>
  <si>
    <t>2/2024: kterou se vyhlašuje závazná část Plánu odpadového hospodářství Plzeňského kraje pro období 2024-2026</t>
  </si>
  <si>
    <t>1063601104</t>
  </si>
  <si>
    <t>3/2019</t>
  </si>
  <si>
    <t>kterým se mění nařízení č. 2/2019 Plzeňského kraje ze dne 29. 4. 2019 o zřízení přírodní památky „Prameniště Kateřinského potoka“, jejího ochranného pásma a stanovení jejích bližších ochranných podmínek</t>
  </si>
  <si>
    <t>2019-11-13</t>
  </si>
  <si>
    <t>2/2019: o zřízení přírodní památky "Prameniště Kateřinského potoka", jejího ochranného pásma a stanovení jejích bližších ochranných podmínek</t>
  </si>
  <si>
    <t>1063600947</t>
  </si>
  <si>
    <t>1/2011</t>
  </si>
  <si>
    <t>kterým se vydává Požární poplachový plán Plzeňského kraje</t>
  </si>
  <si>
    <t>2011-08-13</t>
  </si>
  <si>
    <t>požární ochrana - poplachový plán kraje</t>
  </si>
  <si>
    <t>zákon č. 133/1985 Sb., o požární ochraně - § 27 odst. 2  písm. a)</t>
  </si>
  <si>
    <t>1063582278</t>
  </si>
  <si>
    <t>3/2011</t>
  </si>
  <si>
    <t>kterým se stanoví podmínky k zabezpečení zdrojů vody k hašení požárů</t>
  </si>
  <si>
    <t xml:space="preserve">požární ochrana - zdroje vody k hašení </t>
  </si>
  <si>
    <t>zákon č. 133/1985 Sb., o požární ochraně - § 27 odst. 2  písm. b) bod 2.</t>
  </si>
  <si>
    <t>1063582474</t>
  </si>
  <si>
    <t>5/2011</t>
  </si>
  <si>
    <t>kterým se stanoví podmínky k zabezpečení požární ochrany v budovách zvláštního významu ve smyslu § 27 odst. 2 písm. b) bod 4. zákona č. 133/1985 Sb., o požární ochraně, ve znění pozdějších předpisů</t>
  </si>
  <si>
    <t>požární ochrana - budovy zvláštního významu</t>
  </si>
  <si>
    <t>zákon č. 133/1985 Sb., o požární ochraně - § 27 odst. 2  písm. b) bod 4.</t>
  </si>
  <si>
    <t>1063582138</t>
  </si>
  <si>
    <t>6/2011</t>
  </si>
  <si>
    <t>kterým se stanoví podmínky k zabezpečení požární ochrany při akcích, kterých se zúčastňuje větší počet osob</t>
  </si>
  <si>
    <t>požární ochrana - podmínky při akcích</t>
  </si>
  <si>
    <t>zákon č. 133/1985 Sb., o požární ochraně - § 27 odst. 2  písm. b) bod 5.</t>
  </si>
  <si>
    <t>1063582479</t>
  </si>
  <si>
    <t>3/2013</t>
  </si>
  <si>
    <t>o stanovení úseků silnic II. a III. třídy na území Plzeňského kraje, na kterých se nezajišťuje sjízdnost a schůdnost odstraňováním sněhu a náledí</t>
  </si>
  <si>
    <t>2013-12-10</t>
  </si>
  <si>
    <t>1063582343</t>
  </si>
  <si>
    <t>3/2018</t>
  </si>
  <si>
    <t>o zřízení přírodní památky „Šlovický vrch“, jejího ochranného pásma a stanovení jejích bližších ochranných podmínek</t>
  </si>
  <si>
    <t>2018-08-04</t>
  </si>
  <si>
    <t>ochrana přírody a krajiny - zřízení přírodní památky ; ochrana přírody a krajiny - vyhlášení ochranného pásma přírodní rezervace</t>
  </si>
  <si>
    <t>zákon č. 114/1992 Sb., o ochraně přírody a krajiny - § 77a odst. 2 a § 36 odst. 1 - zřízení přírodní památky ; zákon č. 114/1992 Sb., o ochraně přírody a krajiny - § 77a odst. 2 a § 37 odst. 1 - vyhlášení ochranného pásma přírodní rezervace</t>
  </si>
  <si>
    <t>1063261361</t>
  </si>
  <si>
    <t>2/2019</t>
  </si>
  <si>
    <t>o zřízení přírodní památky "Prameniště Kateřinského potoka", jejího ochranného pásma a stanovení jejích bližších ochranných podmínek</t>
  </si>
  <si>
    <t>2019-06-08</t>
  </si>
  <si>
    <t>3/2019: kterým se mění nařízení č. 2/2019 Plzeňského kraje ze dne 29. 4. 2019 o zřízení přírodní památky „Prameniště Kateřinského potoka“, jejího ochranného pásma a stanovení jejích bližších ochranných podmínek</t>
  </si>
  <si>
    <t>1063261114</t>
  </si>
  <si>
    <t>5/2012</t>
  </si>
  <si>
    <t>o zřízení přírodní památky „Pohorsko“, jejího ochranného pásma a vymezení bližších ochranných podmínek</t>
  </si>
  <si>
    <t>2012-02-29</t>
  </si>
  <si>
    <t>1063245463</t>
  </si>
  <si>
    <t>6/2012</t>
  </si>
  <si>
    <t>o zřízení přírodní památky „Vlkonice“, jejího ochranného pásma a vymezení bližších ochranných podmínek</t>
  </si>
  <si>
    <t>1063245091</t>
  </si>
  <si>
    <t>7/2012</t>
  </si>
  <si>
    <t>o zřízení přírodní památky „Orlovická hora“ a vymezení bližších ochranných podmínek</t>
  </si>
  <si>
    <t>1063245192</t>
  </si>
  <si>
    <t>8/2012</t>
  </si>
  <si>
    <t>o zřízení přírodní památky „Mlýneček“ a vymezení bližších ochranných podmínek</t>
  </si>
  <si>
    <t>1063245476</t>
  </si>
  <si>
    <t>2/2013</t>
  </si>
  <si>
    <t>o zřízení přírodní památky „Chodská Úhlava“, jejího ochranného pásma a stanovení jejích bližších ochranných podmínek</t>
  </si>
  <si>
    <t>1063245100</t>
  </si>
  <si>
    <t>1/2018</t>
  </si>
  <si>
    <t>o zřízení přírodní památky „Čerňovice“, jejího ochranného pásma a stanovení jejích bližších ochranných podmínek</t>
  </si>
  <si>
    <t>2018-03-07</t>
  </si>
  <si>
    <t>1063245559</t>
  </si>
  <si>
    <t>4/2012</t>
  </si>
  <si>
    <t>o zřízení přírodní památky „Kamenec“, jejího ochranného pásma a vymezení bližších ochranných podmínek</t>
  </si>
  <si>
    <t>1063229001</t>
  </si>
  <si>
    <t>2/2006</t>
  </si>
  <si>
    <t>o zřízení přírodní památky "Žďár u Chodského Újezda" a stanovení bližších ochranných podmínek</t>
  </si>
  <si>
    <t>2006-06-02</t>
  </si>
  <si>
    <t>1063058930</t>
  </si>
  <si>
    <t>3/2009</t>
  </si>
  <si>
    <t>o zřízení přírodní památky „Osojno“, stanovení jejího ochranného pásma a bližších ochranných podmínek</t>
  </si>
  <si>
    <t>2009-10-06</t>
  </si>
  <si>
    <t>1063058695</t>
  </si>
  <si>
    <t>3/2010</t>
  </si>
  <si>
    <t>o zřízení přírodní památky „Pod Šipínem“, stanovení jejího ochranného pásma a bližších ochranných podmínek</t>
  </si>
  <si>
    <t>2010-12-23</t>
  </si>
  <si>
    <t>1063059102</t>
  </si>
  <si>
    <t>4/2010</t>
  </si>
  <si>
    <t>o zřízení přírodní památky „Sokolova vyhlídka“, stanovení jejího ochranného pásma a bližších ochranných podmínek</t>
  </si>
  <si>
    <t>1063059068</t>
  </si>
  <si>
    <t>5/2010</t>
  </si>
  <si>
    <t>o zřízení přírodní památky „Malenický pramen“, stanovení jejího ochranného pásma a bližších ochranných podmínek</t>
  </si>
  <si>
    <t>1063059154</t>
  </si>
  <si>
    <t>1/2012</t>
  </si>
  <si>
    <t>o zřízení přírodní rezervace „Drahotínský les“, jejího ochranného pásma a vymezení bližších ochranných podmínek</t>
  </si>
  <si>
    <t>ochrana přírody a krajiny - zřízení přírodní rezervace ; ochrana přírody a krajiny - vyhlášení ochranného pásma přírodní rezervace</t>
  </si>
  <si>
    <t>zákon č. 114/1992 Sb., o ochraně přírody a krajiny - § 77a odst. 2 a § 33 odst. 1 - zřízení přírodní rezervace ; zákon č. 114/1992 Sb., o ochraně přírody a krajiny - § 77a odst. 2 a § 37 odst. 1 - vyhlášení ochranného pásma přírodní rezervace</t>
  </si>
  <si>
    <t>1063059157</t>
  </si>
  <si>
    <t>2/2012</t>
  </si>
  <si>
    <t>o zřízení přírodní památky „Bonětice“, jejího ochranného pásma a vymezení bližších ochranných podmínek</t>
  </si>
  <si>
    <t>1063059260</t>
  </si>
  <si>
    <t>3/2012</t>
  </si>
  <si>
    <t>o zřízení přírodní památky „Kakejcov“, jejího ochranného pásma a vymezení bližších ochranných podmínek</t>
  </si>
  <si>
    <t>1063058992</t>
  </si>
  <si>
    <t>2/2008</t>
  </si>
  <si>
    <t>o zřízení přírodní památky „Hromnické jezírko“, stanovení jejího ochranného pásma a bližších ochranných podmínek</t>
  </si>
  <si>
    <t>2008-06-07</t>
  </si>
  <si>
    <t>4/2007: o zřízení přírodní památky „Hromnické jezírko“, stanovení jejího ochranného pásma a bližších ochranných podmínek</t>
  </si>
  <si>
    <t>1062670324</t>
  </si>
  <si>
    <t>4/2008</t>
  </si>
  <si>
    <t>o zřízení přírodní památky „Bejkovna“, stanovení jejího ochranného pásma a bližších ochranných podmínek</t>
  </si>
  <si>
    <t>2008-10-18</t>
  </si>
  <si>
    <t>1062670370</t>
  </si>
  <si>
    <t>4/2009</t>
  </si>
  <si>
    <t>o zřízení přírodní památky „Malesická skála“, stanovení jejího ochranného pásma a bližších ochranných podmínek</t>
  </si>
  <si>
    <t>1062670467</t>
  </si>
  <si>
    <t>5/2009</t>
  </si>
  <si>
    <t>o zřízení přírodní památky „Hrádecká bahna“, stanovení jejího ochranného pásma a bližších ochranných podmínek</t>
  </si>
  <si>
    <t>1062670283</t>
  </si>
  <si>
    <t>6/2009</t>
  </si>
  <si>
    <t>o zřízení přírodní rezervace „Rašeliniště u Polínek“, stanovení jejího ochranného pásma a bližších ochranných podmínek</t>
  </si>
  <si>
    <t>2010-01-15</t>
  </si>
  <si>
    <t>1062670486</t>
  </si>
  <si>
    <t>2/2005</t>
  </si>
  <si>
    <t>o zřízení přírodní památky "U báby - U lomu" a stanovení jejího ochranného pásma</t>
  </si>
  <si>
    <t>2005-12-27</t>
  </si>
  <si>
    <t>1062244324</t>
  </si>
  <si>
    <t>3/2006</t>
  </si>
  <si>
    <t>o zřízení přírodní rezervace "Hůrky" a stanovení bližších ochranných podmínek</t>
  </si>
  <si>
    <t>1062226335</t>
  </si>
  <si>
    <t>6/2006</t>
  </si>
  <si>
    <t>o zřízení přírodní rezervace „Nový rybník“ a stanovení bližších ochranných podmínek</t>
  </si>
  <si>
    <t>2007-01-02</t>
  </si>
  <si>
    <t>1062226219</t>
  </si>
  <si>
    <t>2/2007</t>
  </si>
  <si>
    <t>o zřízení přírodní památky „Svaté Pole“, stanovení jejího ochranného pásma a bližších ochranných podmínek</t>
  </si>
  <si>
    <t>2007-05-25</t>
  </si>
  <si>
    <t>1062226220</t>
  </si>
  <si>
    <t>3/2007</t>
  </si>
  <si>
    <t>o zřízení přírodní památky „Sutice“, stanovení jejího ochranného pásma a bližších ochranných podmínek</t>
  </si>
  <si>
    <t>2007-11-13</t>
  </si>
  <si>
    <t>1062226483</t>
  </si>
  <si>
    <t>5/2007</t>
  </si>
  <si>
    <t>o zřízení přírodní památky „Chudenická bažantnice“, stanovení jejího ochranného pásma a bližších ochranných podmínek</t>
  </si>
  <si>
    <t>1062226552</t>
  </si>
  <si>
    <t>1/2008</t>
  </si>
  <si>
    <t>o zřízení přírodní rezervace „Prácheň“, stanovení jejího ochranného pásma a bližších ochranných podmínek</t>
  </si>
  <si>
    <t>1062226499</t>
  </si>
  <si>
    <t>4/2007</t>
  </si>
  <si>
    <t>2/2008: o zřízení přírodní památky „Hromnické jezírko“, stanovení jejího ochranného pásma a bližších ochranných podmínek</t>
  </si>
  <si>
    <t>1062226608</t>
  </si>
  <si>
    <t>3/2008</t>
  </si>
  <si>
    <t>o zřízení přírodní památky „Louka u Šnajberského rybníka“, stanovení jejího ochranného pásma a bližších ochranných podmínek</t>
  </si>
  <si>
    <t>2008-08-26</t>
  </si>
  <si>
    <t>1062226660</t>
  </si>
  <si>
    <t>3/2021</t>
  </si>
  <si>
    <t>Nařízení Plzeňského kraje č. 3/2021 ze dne 24. 05. 2021, o zřízení přírodní rezervace „Janovský mokřad“, jejího ochranného pásma a stanovení jejích bližších ochranných podmínek</t>
  </si>
  <si>
    <t>2021-06-26</t>
  </si>
  <si>
    <t>1046347945</t>
  </si>
  <si>
    <t>3/2020</t>
  </si>
  <si>
    <t>Nařízení Plzeňského kraje č. 3/2020 ze dne 18. 5. 2020 kterým se stanovují maximální ceny za přepravu osob ve veřejné linkové osobní vnitrostátní silniční dopravě a železniční osobní vnitrostátní dopravě provozované v rámci integrovaných veřejných služeb na území Plzeňského kraje podle jiného právního předpisu</t>
  </si>
  <si>
    <t>2020-07-01</t>
  </si>
  <si>
    <t>2/2023: Nařízení Plzeňského kraje č. 2/2023 ze dne 06.03.2023, kterým se stanovují maximální ceny za přepravu osob ve veřejné linkové osobní vnitrostátní silniční dopravě a železniční osobní vnitrostátní dopravě provozované v rámci integrovaných veřejných služeb na území Plzeňského kraje podle jiného právního předpisu; 2/2023: Nařízení Plzeňského kraje č. 2/2023 ze dne 06.03.2023, kterým se stanovují maximální ceny za přepravu osob ve veřejné linkové osobní vnitrostátní silniční dopravě a železniční osobní vnitrostátní dopravě provozované v rámci integrovaných veřejných služeb na území Plzeňského kraje podle jiného právního předpisu</t>
  </si>
  <si>
    <t>1040244418</t>
  </si>
  <si>
    <t>2/2021</t>
  </si>
  <si>
    <t>Nařízení Plzeňského kraje č. 2/2021 ze dne 24. 5. 2021 o zřízení přírodního parku „Berounka“ a o omezení využití jeho území</t>
  </si>
  <si>
    <t>ochrana přírody a krajiny - omezení využití území přírodního parku</t>
  </si>
  <si>
    <t>zákon č. 114/1992 Sb., o ochraně přírody a krajiny - § 77a odst. 2 a § 12 odst. 3 - omezení využití území přírodního parku</t>
  </si>
  <si>
    <t>1040244420</t>
  </si>
  <si>
    <t>2/2022</t>
  </si>
  <si>
    <t>Nařízení Plzeňského kraje č. 2/2022 ze dne 28. 02. 2022 o zřízení přírodního parku "Horažďovická pahorkatina" a o omezení využití jeho území</t>
  </si>
  <si>
    <t>2022-03-19</t>
  </si>
  <si>
    <t>1010739496</t>
  </si>
  <si>
    <t>1/2022</t>
  </si>
  <si>
    <t>Nařízení Plzeňského kraje č. 1/2022 ze dne 24.1.2022 kterým se mění nařízení Plzeňského kraje č. 1/2017 ze dne 20. 3. 2017, kterým se stanoví podmínky k zabezpečení plošného pokrytí území Plzeňského kraje jednotkami požární ochrany</t>
  </si>
  <si>
    <t>2022-02-25</t>
  </si>
  <si>
    <t>1/2023: Nařízení Plzeňského kraje č. 1/2023 ze dne 20. 01. 2023, kterým se mění nařízení Plzeňského kraje č. 1/2017 ze dne 20. 03. 2017, kterým se stanoví podmínky k zabezpečení plošného pokrytí území Plzeňského kraje jednotkami požární ochrany; 1/2023: Nařízení Plzeňského kraje č. 1/2023 ze dne 20. 01. 2023, kterým se mění nařízení Plzeňského kraje č. 1/2017 ze dne 20. 03. 2017, kterým se stanoví podmínky k zabezpečení plošného pokrytí území Plzeňského kraje jednotkami požární ochrany</t>
  </si>
  <si>
    <t>1000872068</t>
  </si>
  <si>
    <t>1/2017</t>
  </si>
  <si>
    <t>Nařízení Plzeňského kraje č. 1/2017 ze dne 20. 03. 2017, kterým se stanoví podmínky k zabezpečení plošného pokrytí území Plzeňského kraje jednotkami požární ochrany</t>
  </si>
  <si>
    <t>2017-05-12</t>
  </si>
  <si>
    <t>1/2022: Nařízení Plzeňského kraje č. 1/2022 ze dne 24.1.2022 kterým se mění nařízení Plzeňského kraje č. 1/2017 ze dne 20. 3. 2017, kterým se stanoví podmínky k zabezpečení plošného pokrytí území Plzeňského kraje jednotkami požární ochrany; 1/2023: Nařízení Plzeňského kraje č. 1/2023 ze dne 20. 01. 2023, kterým se mění nařízení Plzeňského kraje č. 1/2017 ze dne 20. 03. 2017, kterým se stanoví podmínky k zabezpečení plošného pokrytí území Plzeňského kraje jednotkami požární ochrany; 1/2023: Nařízení Plzeňského kraje č. 1/2023 ze dne 20. 01. 2023, kterým se mění nařízení Plzeňského kraje č. 1/2017 ze dne 20. 03. 2017, kterým se stanoví podmínky k zabezpečení plošného pokrytí území Plzeňského kraje jednotkami požární ochrany; 1/2024: podmínky k zabezpečení plošného pokrytí území Plzeňského kraje jednotkami požární ochrany; 1/2025: kterým se stanoví podmínky k zabezpečení plošného pokrytí území Plzeňského kraje jednotkami požární ochrany; 1/2025: kterým se stanoví podmínky k zabezpečení plošného pokrytí území Plzeňského kraje jednotkami požární ochrany; 1/2026: kterým se mění nařízení Plzeňského kraje č. 1/2017 ze dne 20. 3. 2017,  kterým se stanoví podmínky k zabezpečení plošného pokrytí území Plzeňského kraje jednotkami požární ochrany</t>
  </si>
  <si>
    <t>1000776322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</si>
</sst>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23</v>
      </c>
      <c r="E2" t="s">
        <v>26</v>
      </c>
      <c r="F2" t="s">
        <v>27</v>
      </c>
      <c r="G2" t="s">
        <v>28</v>
      </c>
      <c r="H2" s="1">
        <v>46048</v>
      </c>
      <c r="I2" s="1">
        <v>46062.45893224023</v>
      </c>
      <c r="J2" t="s">
        <v>29</v>
      </c>
      <c r="K2" t="s">
        <v>30</v>
      </c>
      <c r="M2" t="s">
        <v>31</v>
      </c>
      <c r="N2" t="s">
        <v>32</v>
      </c>
      <c r="O2" t="s">
        <v>33</v>
      </c>
      <c r="P2" t="s">
        <v>34</v>
      </c>
      <c r="S2" t="b">
        <v>1</v>
      </c>
      <c r="U2" s="2">
        <f>HYPERLINK("https://sbirkapp.gov.cz/detail/SPPBD2L3HVTHGJ7I", "https://sbirkapp.gov.cz/detail/SPPBD2L3HVTHGJ7I")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23</v>
      </c>
      <c r="E3" t="s">
        <v>36</v>
      </c>
      <c r="F3" t="s">
        <v>27</v>
      </c>
      <c r="G3" t="s">
        <v>37</v>
      </c>
      <c r="H3" s="1">
        <v>45789</v>
      </c>
      <c r="I3" s="1">
        <v>45793.31295451351</v>
      </c>
      <c r="J3" t="s">
        <v>38</v>
      </c>
      <c r="K3" t="s">
        <v>30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HYPERLINK("https://sbirkapp.gov.cz/detail/SPPUWDCQUC6O3EPW", "https://sbirkapp.gov.cz/detail/SPPUWDCQUC6O3EPW")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23</v>
      </c>
      <c r="E4" t="s">
        <v>43</v>
      </c>
      <c r="F4" t="s">
        <v>27</v>
      </c>
      <c r="G4" t="s">
        <v>44</v>
      </c>
      <c r="H4" s="1">
        <v>45712</v>
      </c>
      <c r="I4" s="1">
        <v>45721.58404538444</v>
      </c>
      <c r="J4" t="s">
        <v>45</v>
      </c>
      <c r="K4" t="s">
        <v>30</v>
      </c>
      <c r="M4" t="s">
        <v>31</v>
      </c>
      <c r="N4" t="s">
        <v>32</v>
      </c>
      <c r="O4" t="s">
        <v>33</v>
      </c>
      <c r="P4" t="s">
        <v>46</v>
      </c>
      <c r="R4" t="s">
        <v>47</v>
      </c>
      <c r="S4" t="b">
        <v>0</v>
      </c>
      <c r="T4" s="1">
        <v>46077</v>
      </c>
      <c r="U4" s="2">
        <f>HYPERLINK("https://sbirkapp.gov.cz/detail/SPPLGLUTB3FZFITM", "https://sbirkapp.gov.cz/detail/SPPLGLUTB3FZFITM")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23</v>
      </c>
      <c r="E5" t="s">
        <v>49</v>
      </c>
      <c r="F5" t="s">
        <v>27</v>
      </c>
      <c r="G5" t="s">
        <v>50</v>
      </c>
      <c r="H5" s="1">
        <v>45551</v>
      </c>
      <c r="I5" s="1">
        <v>45567.35437502579</v>
      </c>
      <c r="J5" t="s">
        <v>51</v>
      </c>
      <c r="K5" t="s">
        <v>30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HYPERLINK("https://sbirkapp.gov.cz/detail/SPP3RI3NL3JYCXT6", "https://sbirkapp.gov.cz/detail/SPP3RI3NL3JYCXT6")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23</v>
      </c>
      <c r="E6" t="s">
        <v>56</v>
      </c>
      <c r="F6" t="s">
        <v>27</v>
      </c>
      <c r="G6" t="s">
        <v>57</v>
      </c>
      <c r="H6" s="1">
        <v>45551</v>
      </c>
      <c r="I6" s="1">
        <v>45566.37533835137</v>
      </c>
      <c r="J6" t="s">
        <v>58</v>
      </c>
      <c r="K6" t="s">
        <v>30</v>
      </c>
      <c r="M6" t="s">
        <v>59</v>
      </c>
      <c r="N6" t="s">
        <v>60</v>
      </c>
      <c r="P6" t="s">
        <v>61</v>
      </c>
      <c r="S6" t="s">
        <v>62</v>
      </c>
      <c r="T6" t="s">
        <v>63</v>
      </c>
      <c r="U6" s="2">
        <f>HYPERLINK("https://sbirkapp.gov.cz/detail/SPPYNCLFEWPMOGLK", "https://sbirkapp.gov.cz/detail/SPPYNCLFEWPMOGLK")</f>
        <v>0</v>
      </c>
      <c r="V6" t="s">
        <v>64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23</v>
      </c>
      <c r="E7" t="s">
        <v>65</v>
      </c>
      <c r="F7" t="s">
        <v>27</v>
      </c>
      <c r="G7" t="s">
        <v>66</v>
      </c>
      <c r="H7" s="1">
        <v>45523</v>
      </c>
      <c r="I7" s="1">
        <v>45534.39674715359</v>
      </c>
      <c r="J7" t="s">
        <v>67</v>
      </c>
      <c r="K7" t="s">
        <v>30</v>
      </c>
      <c r="M7" t="s">
        <v>68</v>
      </c>
      <c r="N7" t="s">
        <v>69</v>
      </c>
      <c r="S7" t="b">
        <v>1</v>
      </c>
      <c r="U7" s="2">
        <f>HYPERLINK("https://sbirkapp.gov.cz/detail/SPPOUEGCKNUSBSDG", "https://sbirkapp.gov.cz/detail/SPPOUEGCKNUSBSDG")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23</v>
      </c>
      <c r="E8" t="s">
        <v>71</v>
      </c>
      <c r="F8" t="s">
        <v>72</v>
      </c>
      <c r="G8" t="s">
        <v>73</v>
      </c>
      <c r="H8" s="1">
        <v>45278</v>
      </c>
      <c r="I8" s="1">
        <v>45390.58367588175</v>
      </c>
      <c r="J8" t="s">
        <v>74</v>
      </c>
      <c r="K8" t="s">
        <v>30</v>
      </c>
      <c r="M8" t="s">
        <v>75</v>
      </c>
      <c r="N8" t="s">
        <v>76</v>
      </c>
      <c r="P8" t="s">
        <v>77</v>
      </c>
      <c r="S8" t="b">
        <v>1</v>
      </c>
      <c r="U8" s="2">
        <f>HYPERLINK("https://sbirkapp.gov.cz/detail/SPPSABA4EJ2AM7AQ", "https://sbirkapp.gov.cz/detail/SPPSABA4EJ2AM7AQ")</f>
        <v>0</v>
      </c>
      <c r="V8" t="s">
        <v>78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23</v>
      </c>
      <c r="E9" t="s">
        <v>79</v>
      </c>
      <c r="F9" t="s">
        <v>27</v>
      </c>
      <c r="G9" t="s">
        <v>80</v>
      </c>
      <c r="H9" s="1">
        <v>45348</v>
      </c>
      <c r="I9" s="1">
        <v>45362.56337842713</v>
      </c>
      <c r="J9" t="s">
        <v>81</v>
      </c>
      <c r="K9" t="s">
        <v>30</v>
      </c>
      <c r="M9" t="s">
        <v>31</v>
      </c>
      <c r="N9" t="s">
        <v>32</v>
      </c>
      <c r="O9" t="s">
        <v>33</v>
      </c>
      <c r="P9" t="s">
        <v>82</v>
      </c>
      <c r="R9" t="s">
        <v>83</v>
      </c>
      <c r="S9" t="b">
        <v>0</v>
      </c>
      <c r="T9" s="1">
        <v>45736</v>
      </c>
      <c r="U9" s="2">
        <f>HYPERLINK("https://sbirkapp.gov.cz/detail/SPPWE5WP4BEIATUM", "https://sbirkapp.gov.cz/detail/SPPWE5WP4BEIATUM")</f>
        <v>0</v>
      </c>
      <c r="V9" t="s">
        <v>84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23</v>
      </c>
      <c r="E10" t="s">
        <v>85</v>
      </c>
      <c r="F10" t="s">
        <v>27</v>
      </c>
      <c r="G10" t="s">
        <v>86</v>
      </c>
      <c r="H10" s="1">
        <v>45250</v>
      </c>
      <c r="I10" s="1">
        <v>45253.54243566139</v>
      </c>
      <c r="J10" t="s">
        <v>87</v>
      </c>
      <c r="K10" t="s">
        <v>30</v>
      </c>
      <c r="M10" t="s">
        <v>88</v>
      </c>
      <c r="N10" t="s">
        <v>89</v>
      </c>
      <c r="S10" t="b">
        <v>1</v>
      </c>
      <c r="U10" s="2">
        <f>HYPERLINK("https://sbirkapp.gov.cz/detail/SPPMEE6UFYU2HR3K", "https://sbirkapp.gov.cz/detail/SPPMEE6UFYU2HR3K")</f>
        <v>0</v>
      </c>
      <c r="V10" t="s">
        <v>90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23</v>
      </c>
      <c r="E11" t="s">
        <v>91</v>
      </c>
      <c r="F11" t="s">
        <v>27</v>
      </c>
      <c r="G11" t="s">
        <v>92</v>
      </c>
      <c r="H11" s="1">
        <v>45250</v>
      </c>
      <c r="I11" s="1">
        <v>45253.5424002941</v>
      </c>
      <c r="J11" t="s">
        <v>87</v>
      </c>
      <c r="K11" t="s">
        <v>30</v>
      </c>
      <c r="M11" t="s">
        <v>68</v>
      </c>
      <c r="N11" t="s">
        <v>69</v>
      </c>
      <c r="S11" t="b">
        <v>1</v>
      </c>
      <c r="U11" s="2">
        <f>HYPERLINK("https://sbirkapp.gov.cz/detail/SPPGRJJY46NT3MYY", "https://sbirkapp.gov.cz/detail/SPPGRJJY46NT3MYY")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23</v>
      </c>
      <c r="E12" t="s">
        <v>94</v>
      </c>
      <c r="F12" t="s">
        <v>27</v>
      </c>
      <c r="G12" t="s">
        <v>95</v>
      </c>
      <c r="H12" s="1">
        <v>44991</v>
      </c>
      <c r="I12" s="1">
        <v>45006.4797540898</v>
      </c>
      <c r="J12" t="s">
        <v>96</v>
      </c>
      <c r="K12" t="s">
        <v>30</v>
      </c>
      <c r="M12" t="s">
        <v>59</v>
      </c>
      <c r="N12" t="s">
        <v>60</v>
      </c>
      <c r="P12" t="s">
        <v>97</v>
      </c>
      <c r="R12" t="s">
        <v>98</v>
      </c>
      <c r="S12" t="b">
        <v>0</v>
      </c>
      <c r="T12" s="1">
        <v>45658</v>
      </c>
      <c r="U12" s="2">
        <f>HYPERLINK("https://sbirkapp.gov.cz/detail/SPP4Q2N7IV6H4V5M", "https://sbirkapp.gov.cz/detail/SPP4Q2N7IV6H4V5M")</f>
        <v>0</v>
      </c>
      <c r="V12" t="s">
        <v>99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23</v>
      </c>
      <c r="E13" t="s">
        <v>100</v>
      </c>
      <c r="F13" t="s">
        <v>27</v>
      </c>
      <c r="G13" t="s">
        <v>101</v>
      </c>
      <c r="H13" s="1">
        <v>44946</v>
      </c>
      <c r="I13" s="1">
        <v>44957.54399142342</v>
      </c>
      <c r="J13" t="s">
        <v>102</v>
      </c>
      <c r="K13" t="s">
        <v>30</v>
      </c>
      <c r="M13" t="s">
        <v>31</v>
      </c>
      <c r="N13" t="s">
        <v>32</v>
      </c>
      <c r="O13" t="s">
        <v>33</v>
      </c>
      <c r="P13" t="s">
        <v>103</v>
      </c>
      <c r="R13" t="s">
        <v>46</v>
      </c>
      <c r="S13" t="b">
        <v>0</v>
      </c>
      <c r="T13" s="1">
        <v>45377</v>
      </c>
      <c r="U13" s="2">
        <f>HYPERLINK("https://sbirkapp.gov.cz/detail/SPPRMAK7Y6VMNIC4", "https://sbirkapp.gov.cz/detail/SPPRMAK7Y6VMNIC4")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23</v>
      </c>
      <c r="E14" t="s">
        <v>105</v>
      </c>
      <c r="F14" t="s">
        <v>27</v>
      </c>
      <c r="G14" t="s">
        <v>106</v>
      </c>
      <c r="H14" s="1">
        <v>44858</v>
      </c>
      <c r="I14" s="1">
        <v>44865.66761181875</v>
      </c>
      <c r="J14" t="s">
        <v>107</v>
      </c>
      <c r="K14" t="s">
        <v>30</v>
      </c>
      <c r="M14" t="s">
        <v>52</v>
      </c>
      <c r="N14" t="s">
        <v>53</v>
      </c>
      <c r="P14" t="s">
        <v>108</v>
      </c>
      <c r="R14" t="s">
        <v>109</v>
      </c>
      <c r="S14" t="b">
        <v>0</v>
      </c>
      <c r="T14" s="1">
        <v>45582</v>
      </c>
      <c r="U14" s="2">
        <f>HYPERLINK("https://sbirkapp.gov.cz/detail/SPP62M5OOFQPX3JW", "https://sbirkapp.gov.cz/detail/SPP62M5OOFQPX3JW")</f>
        <v>0</v>
      </c>
      <c r="V14" t="s">
        <v>110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23</v>
      </c>
      <c r="E15" t="s">
        <v>111</v>
      </c>
      <c r="F15" t="s">
        <v>27</v>
      </c>
      <c r="G15" t="s">
        <v>37</v>
      </c>
      <c r="H15" s="1">
        <v>42704</v>
      </c>
      <c r="I15" s="1">
        <v>44763.45910800253</v>
      </c>
      <c r="J15" t="s">
        <v>112</v>
      </c>
      <c r="K15" t="s">
        <v>113</v>
      </c>
      <c r="L15" s="1">
        <v>42704</v>
      </c>
      <c r="M15" t="s">
        <v>39</v>
      </c>
      <c r="N15" t="s">
        <v>40</v>
      </c>
      <c r="R15" t="s">
        <v>114</v>
      </c>
      <c r="S15" t="b">
        <v>0</v>
      </c>
      <c r="T15" s="1">
        <v>45808</v>
      </c>
      <c r="U15" s="2">
        <f>HYPERLINK("https://sbirkapp.gov.cz/detail/SPPPOQ7GYGU33PM2", "https://sbirkapp.gov.cz/detail/SPPPOQ7GYGU33PM2")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23</v>
      </c>
      <c r="E16" t="s">
        <v>116</v>
      </c>
      <c r="F16" t="s">
        <v>72</v>
      </c>
      <c r="G16" t="s">
        <v>117</v>
      </c>
      <c r="H16" s="1">
        <v>42422</v>
      </c>
      <c r="I16" s="1">
        <v>44763.4591001936</v>
      </c>
      <c r="J16" t="s">
        <v>118</v>
      </c>
      <c r="K16" t="s">
        <v>113</v>
      </c>
      <c r="L16" s="1">
        <v>42422</v>
      </c>
      <c r="M16" t="s">
        <v>75</v>
      </c>
      <c r="N16" t="s">
        <v>76</v>
      </c>
      <c r="R16" t="s">
        <v>119</v>
      </c>
      <c r="S16" t="b">
        <v>0</v>
      </c>
      <c r="T16" s="1">
        <v>45405</v>
      </c>
      <c r="U16" s="2">
        <f>HYPERLINK("https://sbirkapp.gov.cz/detail/SPP4NQ7G7TMGSTFU", "https://sbirkapp.gov.cz/detail/SPP4NQ7G7TMGSTFU")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23</v>
      </c>
      <c r="E17" t="s">
        <v>121</v>
      </c>
      <c r="F17" t="s">
        <v>27</v>
      </c>
      <c r="G17" t="s">
        <v>122</v>
      </c>
      <c r="H17" s="1">
        <v>43767</v>
      </c>
      <c r="I17" s="1">
        <v>44763.45891032068</v>
      </c>
      <c r="J17" t="s">
        <v>123</v>
      </c>
      <c r="K17" t="s">
        <v>113</v>
      </c>
      <c r="L17" s="1">
        <v>43767</v>
      </c>
      <c r="M17" t="s">
        <v>88</v>
      </c>
      <c r="N17" t="s">
        <v>89</v>
      </c>
      <c r="O17" t="s">
        <v>124</v>
      </c>
      <c r="S17" t="b">
        <v>1</v>
      </c>
      <c r="U17" s="2">
        <f>HYPERLINK("https://sbirkapp.gov.cz/detail/SPPV6K2GLVVUA7V6", "https://sbirkapp.gov.cz/detail/SPPV6K2GLVVUA7V6")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23</v>
      </c>
      <c r="E18" t="s">
        <v>126</v>
      </c>
      <c r="F18" t="s">
        <v>27</v>
      </c>
      <c r="G18" t="s">
        <v>127</v>
      </c>
      <c r="H18" s="1">
        <v>40753</v>
      </c>
      <c r="I18" s="1">
        <v>44763.43851742415</v>
      </c>
      <c r="J18" t="s">
        <v>128</v>
      </c>
      <c r="K18" t="s">
        <v>113</v>
      </c>
      <c r="L18" s="1">
        <v>40753</v>
      </c>
      <c r="M18" t="s">
        <v>129</v>
      </c>
      <c r="N18" t="s">
        <v>130</v>
      </c>
      <c r="S18" t="b">
        <v>1</v>
      </c>
      <c r="U18" s="2">
        <f>HYPERLINK("https://sbirkapp.gov.cz/detail/SPPKCQFRFXOQIQPI", "https://sbirkapp.gov.cz/detail/SPPKCQFRFXOQIQPI")</f>
        <v>0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23</v>
      </c>
      <c r="E19" t="s">
        <v>132</v>
      </c>
      <c r="F19" t="s">
        <v>27</v>
      </c>
      <c r="G19" t="s">
        <v>133</v>
      </c>
      <c r="H19" s="1">
        <v>40753</v>
      </c>
      <c r="I19" s="1">
        <v>44763.43845031941</v>
      </c>
      <c r="J19" t="s">
        <v>128</v>
      </c>
      <c r="K19" t="s">
        <v>113</v>
      </c>
      <c r="L19" s="1">
        <v>40753</v>
      </c>
      <c r="M19" t="s">
        <v>134</v>
      </c>
      <c r="N19" t="s">
        <v>135</v>
      </c>
      <c r="S19" t="b">
        <v>1</v>
      </c>
      <c r="U19" s="2">
        <f>HYPERLINK("https://sbirkapp.gov.cz/detail/SPP4A6GEW7IJMWX4", "https://sbirkapp.gov.cz/detail/SPP4A6GEW7IJMWX4")</f>
        <v>0</v>
      </c>
      <c r="V19" t="s">
        <v>136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23</v>
      </c>
      <c r="E20" t="s">
        <v>137</v>
      </c>
      <c r="F20" t="s">
        <v>27</v>
      </c>
      <c r="G20" t="s">
        <v>138</v>
      </c>
      <c r="H20" s="1">
        <v>40753</v>
      </c>
      <c r="I20" s="1">
        <v>44763.43844155557</v>
      </c>
      <c r="J20" t="s">
        <v>128</v>
      </c>
      <c r="K20" t="s">
        <v>113</v>
      </c>
      <c r="L20" s="1">
        <v>40753</v>
      </c>
      <c r="M20" t="s">
        <v>139</v>
      </c>
      <c r="N20" t="s">
        <v>140</v>
      </c>
      <c r="S20" t="b">
        <v>1</v>
      </c>
      <c r="U20" s="2">
        <f>HYPERLINK("https://sbirkapp.gov.cz/detail/SPPJXGNKP7YJJKGI", "https://sbirkapp.gov.cz/detail/SPPJXGNKP7YJJKGI")</f>
        <v>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23</v>
      </c>
      <c r="E21" t="s">
        <v>142</v>
      </c>
      <c r="F21" t="s">
        <v>27</v>
      </c>
      <c r="G21" t="s">
        <v>143</v>
      </c>
      <c r="H21" s="1">
        <v>40753</v>
      </c>
      <c r="I21" s="1">
        <v>44763.43843328462</v>
      </c>
      <c r="J21" t="s">
        <v>128</v>
      </c>
      <c r="K21" t="s">
        <v>113</v>
      </c>
      <c r="L21" s="1">
        <v>40753</v>
      </c>
      <c r="M21" t="s">
        <v>144</v>
      </c>
      <c r="N21" t="s">
        <v>145</v>
      </c>
      <c r="S21" t="b">
        <v>1</v>
      </c>
      <c r="U21" s="2">
        <f>HYPERLINK("https://sbirkapp.gov.cz/detail/SPPTW5IVVDUFAGAW", "https://sbirkapp.gov.cz/detail/SPPTW5IVVDUFAGAW")</f>
        <v>0</v>
      </c>
      <c r="V21" t="s">
        <v>146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23</v>
      </c>
      <c r="E22" t="s">
        <v>147</v>
      </c>
      <c r="F22" t="s">
        <v>27</v>
      </c>
      <c r="G22" t="s">
        <v>148</v>
      </c>
      <c r="H22" s="1">
        <v>41603</v>
      </c>
      <c r="I22" s="1">
        <v>44763.43824032242</v>
      </c>
      <c r="J22" t="s">
        <v>149</v>
      </c>
      <c r="K22" t="s">
        <v>113</v>
      </c>
      <c r="L22" s="1">
        <v>41603</v>
      </c>
      <c r="M22" t="s">
        <v>52</v>
      </c>
      <c r="N22" t="s">
        <v>53</v>
      </c>
      <c r="R22" t="s">
        <v>54</v>
      </c>
      <c r="S22" t="b">
        <v>0</v>
      </c>
      <c r="T22" s="1">
        <v>44880</v>
      </c>
      <c r="U22" s="2">
        <f>HYPERLINK("https://sbirkapp.gov.cz/detail/SPPTHFCSJDA7UK6W", "https://sbirkapp.gov.cz/detail/SPPTHFCSJDA7UK6W")</f>
        <v>0</v>
      </c>
      <c r="V22" t="s">
        <v>150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23</v>
      </c>
      <c r="E23" t="s">
        <v>151</v>
      </c>
      <c r="F23" t="s">
        <v>27</v>
      </c>
      <c r="G23" t="s">
        <v>152</v>
      </c>
      <c r="H23" s="1">
        <v>43301</v>
      </c>
      <c r="I23" s="1">
        <v>44762.64628280111</v>
      </c>
      <c r="J23" t="s">
        <v>153</v>
      </c>
      <c r="K23" t="s">
        <v>113</v>
      </c>
      <c r="L23" s="1">
        <v>43301</v>
      </c>
      <c r="M23" t="s">
        <v>154</v>
      </c>
      <c r="N23" t="s">
        <v>155</v>
      </c>
      <c r="S23" t="b">
        <v>1</v>
      </c>
      <c r="U23" s="2">
        <f>HYPERLINK("https://sbirkapp.gov.cz/detail/SPPJJHZI74EHDO76", "https://sbirkapp.gov.cz/detail/SPPJJHZI74EHDO76")</f>
        <v>0</v>
      </c>
      <c r="V23" t="s">
        <v>156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23</v>
      </c>
      <c r="E24" t="s">
        <v>157</v>
      </c>
      <c r="F24" t="s">
        <v>27</v>
      </c>
      <c r="G24" t="s">
        <v>158</v>
      </c>
      <c r="H24" s="1">
        <v>43609</v>
      </c>
      <c r="I24" s="1">
        <v>44762.64627313196</v>
      </c>
      <c r="J24" t="s">
        <v>159</v>
      </c>
      <c r="K24" t="s">
        <v>113</v>
      </c>
      <c r="L24" s="1">
        <v>43609</v>
      </c>
      <c r="M24" t="s">
        <v>154</v>
      </c>
      <c r="N24" t="s">
        <v>155</v>
      </c>
      <c r="Q24" t="s">
        <v>160</v>
      </c>
      <c r="S24" t="b">
        <v>1</v>
      </c>
      <c r="U24" s="2">
        <f>HYPERLINK("https://sbirkapp.gov.cz/detail/SPPWKXJ54SDSQE5G", "https://sbirkapp.gov.cz/detail/SPPWKXJ54SDSQE5G")</f>
        <v>0</v>
      </c>
      <c r="V24" t="s">
        <v>161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23</v>
      </c>
      <c r="E25" t="s">
        <v>162</v>
      </c>
      <c r="F25" t="s">
        <v>27</v>
      </c>
      <c r="G25" t="s">
        <v>163</v>
      </c>
      <c r="H25" s="1">
        <v>40953</v>
      </c>
      <c r="I25" s="1">
        <v>44762.62576646078</v>
      </c>
      <c r="J25" t="s">
        <v>164</v>
      </c>
      <c r="K25" t="s">
        <v>113</v>
      </c>
      <c r="L25" s="1">
        <v>40953</v>
      </c>
      <c r="M25" t="s">
        <v>154</v>
      </c>
      <c r="N25" t="s">
        <v>155</v>
      </c>
      <c r="S25" t="b">
        <v>1</v>
      </c>
      <c r="U25" s="2">
        <f>HYPERLINK("https://sbirkapp.gov.cz/detail/SPPY2LS35JSJATSW", "https://sbirkapp.gov.cz/detail/SPPY2LS35JSJATSW")</f>
        <v>0</v>
      </c>
      <c r="V25" t="s">
        <v>165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23</v>
      </c>
      <c r="E26" t="s">
        <v>166</v>
      </c>
      <c r="F26" t="s">
        <v>27</v>
      </c>
      <c r="G26" t="s">
        <v>167</v>
      </c>
      <c r="H26" s="1">
        <v>40953</v>
      </c>
      <c r="I26" s="1">
        <v>44762.62575470597</v>
      </c>
      <c r="J26" t="s">
        <v>164</v>
      </c>
      <c r="K26" t="s">
        <v>113</v>
      </c>
      <c r="L26" s="1">
        <v>40953</v>
      </c>
      <c r="M26" t="s">
        <v>154</v>
      </c>
      <c r="N26" t="s">
        <v>155</v>
      </c>
      <c r="S26" t="b">
        <v>1</v>
      </c>
      <c r="U26" s="2">
        <f>HYPERLINK("https://sbirkapp.gov.cz/detail/SPPPZGCJYZJGMCLC", "https://sbirkapp.gov.cz/detail/SPPPZGCJYZJGMCLC")</f>
        <v>0</v>
      </c>
      <c r="V26" t="s">
        <v>168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23</v>
      </c>
      <c r="E27" t="s">
        <v>169</v>
      </c>
      <c r="F27" t="s">
        <v>27</v>
      </c>
      <c r="G27" t="s">
        <v>170</v>
      </c>
      <c r="H27" s="1">
        <v>40953</v>
      </c>
      <c r="I27" s="1">
        <v>44762.62574515666</v>
      </c>
      <c r="J27" t="s">
        <v>164</v>
      </c>
      <c r="K27" t="s">
        <v>113</v>
      </c>
      <c r="L27" s="1">
        <v>40953</v>
      </c>
      <c r="M27" t="s">
        <v>154</v>
      </c>
      <c r="N27" t="s">
        <v>155</v>
      </c>
      <c r="S27" t="b">
        <v>1</v>
      </c>
      <c r="U27" s="2">
        <f>HYPERLINK("https://sbirkapp.gov.cz/detail/SPPFUJWCBFSIIDYI", "https://sbirkapp.gov.cz/detail/SPPFUJWCBFSIIDYI")</f>
        <v>0</v>
      </c>
      <c r="V27" t="s">
        <v>171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23</v>
      </c>
      <c r="E28" t="s">
        <v>172</v>
      </c>
      <c r="F28" t="s">
        <v>27</v>
      </c>
      <c r="G28" t="s">
        <v>173</v>
      </c>
      <c r="H28" s="1">
        <v>40953</v>
      </c>
      <c r="I28" s="1">
        <v>44762.62567360762</v>
      </c>
      <c r="J28" t="s">
        <v>164</v>
      </c>
      <c r="K28" t="s">
        <v>113</v>
      </c>
      <c r="L28" s="1">
        <v>40953</v>
      </c>
      <c r="M28" t="s">
        <v>154</v>
      </c>
      <c r="N28" t="s">
        <v>155</v>
      </c>
      <c r="S28" t="b">
        <v>1</v>
      </c>
      <c r="U28" s="2">
        <f>HYPERLINK("https://sbirkapp.gov.cz/detail/SPPMSVDXUFIY733S", "https://sbirkapp.gov.cz/detail/SPPMSVDXUFIY733S")</f>
        <v>0</v>
      </c>
      <c r="V28" t="s">
        <v>174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23</v>
      </c>
      <c r="E29" t="s">
        <v>175</v>
      </c>
      <c r="F29" t="s">
        <v>27</v>
      </c>
      <c r="G29" t="s">
        <v>176</v>
      </c>
      <c r="H29" s="1">
        <v>41603</v>
      </c>
      <c r="I29" s="1">
        <v>44762.62560425184</v>
      </c>
      <c r="J29" t="s">
        <v>149</v>
      </c>
      <c r="K29" t="s">
        <v>113</v>
      </c>
      <c r="L29" s="1">
        <v>41603</v>
      </c>
      <c r="M29" t="s">
        <v>154</v>
      </c>
      <c r="N29" t="s">
        <v>155</v>
      </c>
      <c r="S29" t="b">
        <v>1</v>
      </c>
      <c r="U29" s="2">
        <f>HYPERLINK("https://sbirkapp.gov.cz/detail/SPPZKRR2BU5BSFEG", "https://sbirkapp.gov.cz/detail/SPPZKRR2BU5BSFEG")</f>
        <v>0</v>
      </c>
      <c r="V29" t="s">
        <v>177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23</v>
      </c>
      <c r="E30" t="s">
        <v>178</v>
      </c>
      <c r="F30" t="s">
        <v>27</v>
      </c>
      <c r="G30" t="s">
        <v>179</v>
      </c>
      <c r="H30" s="1">
        <v>43151</v>
      </c>
      <c r="I30" s="1">
        <v>44762.62559240554</v>
      </c>
      <c r="J30" t="s">
        <v>180</v>
      </c>
      <c r="K30" t="s">
        <v>113</v>
      </c>
      <c r="L30" s="1">
        <v>43151</v>
      </c>
      <c r="M30" t="s">
        <v>154</v>
      </c>
      <c r="N30" t="s">
        <v>155</v>
      </c>
      <c r="S30" t="b">
        <v>1</v>
      </c>
      <c r="U30" s="2">
        <f>HYPERLINK("https://sbirkapp.gov.cz/detail/SPPSVGVKXV4OCAAO", "https://sbirkapp.gov.cz/detail/SPPSVGVKXV4OCAAO")</f>
        <v>0</v>
      </c>
      <c r="V30" t="s">
        <v>181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23</v>
      </c>
      <c r="E31" t="s">
        <v>182</v>
      </c>
      <c r="F31" t="s">
        <v>27</v>
      </c>
      <c r="G31" t="s">
        <v>183</v>
      </c>
      <c r="H31" s="1">
        <v>40953</v>
      </c>
      <c r="I31" s="1">
        <v>44762.60508922757</v>
      </c>
      <c r="J31" t="s">
        <v>164</v>
      </c>
      <c r="K31" t="s">
        <v>113</v>
      </c>
      <c r="L31" s="1">
        <v>40953</v>
      </c>
      <c r="M31" t="s">
        <v>154</v>
      </c>
      <c r="N31" t="s">
        <v>155</v>
      </c>
      <c r="S31" t="b">
        <v>1</v>
      </c>
      <c r="U31" s="2">
        <f>HYPERLINK("https://sbirkapp.gov.cz/detail/SPPSMMKEQX2MW3M4", "https://sbirkapp.gov.cz/detail/SPPSMMKEQX2MW3M4")</f>
        <v>0</v>
      </c>
      <c r="V31" t="s">
        <v>184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23</v>
      </c>
      <c r="E32" t="s">
        <v>185</v>
      </c>
      <c r="F32" t="s">
        <v>27</v>
      </c>
      <c r="G32" t="s">
        <v>186</v>
      </c>
      <c r="H32" s="1">
        <v>38855</v>
      </c>
      <c r="I32" s="1">
        <v>44762.41836419263</v>
      </c>
      <c r="J32" t="s">
        <v>187</v>
      </c>
      <c r="K32" t="s">
        <v>113</v>
      </c>
      <c r="L32" s="1">
        <v>38855</v>
      </c>
      <c r="M32" t="s">
        <v>154</v>
      </c>
      <c r="N32" t="s">
        <v>155</v>
      </c>
      <c r="S32" t="b">
        <v>1</v>
      </c>
      <c r="U32" s="2">
        <f>HYPERLINK("https://sbirkapp.gov.cz/detail/SPPZLWV73IDEILPY", "https://sbirkapp.gov.cz/detail/SPPZLWV73IDEILPY")</f>
        <v>0</v>
      </c>
      <c r="V32" t="s">
        <v>188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23</v>
      </c>
      <c r="E33" t="s">
        <v>189</v>
      </c>
      <c r="F33" t="s">
        <v>27</v>
      </c>
      <c r="G33" t="s">
        <v>190</v>
      </c>
      <c r="H33" s="1">
        <v>40077</v>
      </c>
      <c r="I33" s="1">
        <v>44762.41835440062</v>
      </c>
      <c r="J33" t="s">
        <v>191</v>
      </c>
      <c r="K33" t="s">
        <v>113</v>
      </c>
      <c r="L33" s="1">
        <v>40077</v>
      </c>
      <c r="M33" t="s">
        <v>154</v>
      </c>
      <c r="N33" t="s">
        <v>155</v>
      </c>
      <c r="S33" t="b">
        <v>1</v>
      </c>
      <c r="U33" s="2">
        <f>HYPERLINK("https://sbirkapp.gov.cz/detail/SPPZP4EECET4UDN6", "https://sbirkapp.gov.cz/detail/SPPZP4EECET4UDN6")</f>
        <v>0</v>
      </c>
      <c r="V33" t="s">
        <v>192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23</v>
      </c>
      <c r="E34" t="s">
        <v>193</v>
      </c>
      <c r="F34" t="s">
        <v>27</v>
      </c>
      <c r="G34" t="s">
        <v>194</v>
      </c>
      <c r="H34" s="1">
        <v>40520</v>
      </c>
      <c r="I34" s="1">
        <v>44762.41822251637</v>
      </c>
      <c r="J34" t="s">
        <v>195</v>
      </c>
      <c r="K34" t="s">
        <v>113</v>
      </c>
      <c r="L34" s="1">
        <v>40520</v>
      </c>
      <c r="M34" t="s">
        <v>154</v>
      </c>
      <c r="N34" t="s">
        <v>155</v>
      </c>
      <c r="S34" t="b">
        <v>1</v>
      </c>
      <c r="U34" s="2">
        <f>HYPERLINK("https://sbirkapp.gov.cz/detail/SPPFOWOOQRTHHHLK", "https://sbirkapp.gov.cz/detail/SPPFOWOOQRTHHHLK")</f>
        <v>0</v>
      </c>
      <c r="V34" t="s">
        <v>196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23</v>
      </c>
      <c r="E35" t="s">
        <v>197</v>
      </c>
      <c r="F35" t="s">
        <v>27</v>
      </c>
      <c r="G35" t="s">
        <v>198</v>
      </c>
      <c r="H35" s="1">
        <v>40520</v>
      </c>
      <c r="I35" s="1">
        <v>44762.41803191975</v>
      </c>
      <c r="J35" t="s">
        <v>195</v>
      </c>
      <c r="K35" t="s">
        <v>113</v>
      </c>
      <c r="L35" s="1">
        <v>40520</v>
      </c>
      <c r="M35" t="s">
        <v>154</v>
      </c>
      <c r="N35" t="s">
        <v>155</v>
      </c>
      <c r="S35" t="b">
        <v>1</v>
      </c>
      <c r="U35" s="2">
        <f>HYPERLINK("https://sbirkapp.gov.cz/detail/SPPAT5GCOTWBM4IQ", "https://sbirkapp.gov.cz/detail/SPPAT5GCOTWBM4IQ")</f>
        <v>0</v>
      </c>
      <c r="V35" t="s">
        <v>199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23</v>
      </c>
      <c r="E36" t="s">
        <v>200</v>
      </c>
      <c r="F36" t="s">
        <v>27</v>
      </c>
      <c r="G36" t="s">
        <v>201</v>
      </c>
      <c r="H36" s="1">
        <v>40520</v>
      </c>
      <c r="I36" s="1">
        <v>44762.41801990606</v>
      </c>
      <c r="J36" t="s">
        <v>195</v>
      </c>
      <c r="K36" t="s">
        <v>113</v>
      </c>
      <c r="L36" s="1">
        <v>40520</v>
      </c>
      <c r="M36" t="s">
        <v>154</v>
      </c>
      <c r="N36" t="s">
        <v>155</v>
      </c>
      <c r="S36" t="b">
        <v>1</v>
      </c>
      <c r="U36" s="2">
        <f>HYPERLINK("https://sbirkapp.gov.cz/detail/SPP43KQNCZUMY6K6", "https://sbirkapp.gov.cz/detail/SPP43KQNCZUMY6K6")</f>
        <v>0</v>
      </c>
      <c r="V36" t="s">
        <v>202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23</v>
      </c>
      <c r="E37" t="s">
        <v>203</v>
      </c>
      <c r="F37" t="s">
        <v>27</v>
      </c>
      <c r="G37" t="s">
        <v>204</v>
      </c>
      <c r="H37" s="1">
        <v>40953</v>
      </c>
      <c r="I37" s="1">
        <v>44762.41781142087</v>
      </c>
      <c r="J37" t="s">
        <v>164</v>
      </c>
      <c r="K37" t="s">
        <v>113</v>
      </c>
      <c r="L37" s="1">
        <v>40953</v>
      </c>
      <c r="M37" t="s">
        <v>205</v>
      </c>
      <c r="N37" t="s">
        <v>206</v>
      </c>
      <c r="S37" t="b">
        <v>1</v>
      </c>
      <c r="U37" s="2">
        <f>HYPERLINK("https://sbirkapp.gov.cz/detail/SPPMHZHE6VAY5ZKA", "https://sbirkapp.gov.cz/detail/SPPMHZHE6VAY5ZKA")</f>
        <v>0</v>
      </c>
      <c r="V37" t="s">
        <v>207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23</v>
      </c>
      <c r="E38" t="s">
        <v>208</v>
      </c>
      <c r="F38" t="s">
        <v>27</v>
      </c>
      <c r="G38" t="s">
        <v>209</v>
      </c>
      <c r="H38" s="1">
        <v>40953</v>
      </c>
      <c r="I38" s="1">
        <v>44762.417565349</v>
      </c>
      <c r="J38" t="s">
        <v>164</v>
      </c>
      <c r="K38" t="s">
        <v>113</v>
      </c>
      <c r="L38" s="1">
        <v>40953</v>
      </c>
      <c r="M38" t="s">
        <v>154</v>
      </c>
      <c r="N38" t="s">
        <v>155</v>
      </c>
      <c r="S38" t="b">
        <v>1</v>
      </c>
      <c r="U38" s="2">
        <f>HYPERLINK("https://sbirkapp.gov.cz/detail/SPPZCTCMR2UUCFLK", "https://sbirkapp.gov.cz/detail/SPPZCTCMR2UUCFLK")</f>
        <v>0</v>
      </c>
      <c r="V38" t="s">
        <v>210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23</v>
      </c>
      <c r="E39" t="s">
        <v>211</v>
      </c>
      <c r="F39" t="s">
        <v>27</v>
      </c>
      <c r="G39" t="s">
        <v>212</v>
      </c>
      <c r="H39" s="1">
        <v>40953</v>
      </c>
      <c r="I39" s="1">
        <v>44762.41719795459</v>
      </c>
      <c r="J39" t="s">
        <v>164</v>
      </c>
      <c r="K39" t="s">
        <v>113</v>
      </c>
      <c r="L39" s="1">
        <v>40953</v>
      </c>
      <c r="M39" t="s">
        <v>154</v>
      </c>
      <c r="N39" t="s">
        <v>155</v>
      </c>
      <c r="S39" t="b">
        <v>1</v>
      </c>
      <c r="U39" s="2">
        <f>HYPERLINK("https://sbirkapp.gov.cz/detail/SPPGGY2WFUSWJATY", "https://sbirkapp.gov.cz/detail/SPPGGY2WFUSWJATY")</f>
        <v>0</v>
      </c>
      <c r="V39" t="s">
        <v>213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23</v>
      </c>
      <c r="E40" t="s">
        <v>214</v>
      </c>
      <c r="F40" t="s">
        <v>27</v>
      </c>
      <c r="G40" t="s">
        <v>215</v>
      </c>
      <c r="H40" s="1">
        <v>39591</v>
      </c>
      <c r="I40" s="1">
        <v>44761.54349693765</v>
      </c>
      <c r="J40" t="s">
        <v>216</v>
      </c>
      <c r="K40" t="s">
        <v>113</v>
      </c>
      <c r="L40" s="1">
        <v>39591</v>
      </c>
      <c r="M40" t="s">
        <v>154</v>
      </c>
      <c r="N40" t="s">
        <v>155</v>
      </c>
      <c r="P40" t="s">
        <v>217</v>
      </c>
      <c r="S40" t="b">
        <v>1</v>
      </c>
      <c r="U40" s="2">
        <f>HYPERLINK("https://sbirkapp.gov.cz/detail/SPPVYDCFII2ACYGS", "https://sbirkapp.gov.cz/detail/SPPVYDCFII2ACYGS")</f>
        <v>0</v>
      </c>
      <c r="V40" t="s">
        <v>218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23</v>
      </c>
      <c r="E41" t="s">
        <v>219</v>
      </c>
      <c r="F41" t="s">
        <v>27</v>
      </c>
      <c r="G41" t="s">
        <v>220</v>
      </c>
      <c r="H41" s="1">
        <v>39724</v>
      </c>
      <c r="I41" s="1">
        <v>44761.5433071551</v>
      </c>
      <c r="J41" t="s">
        <v>221</v>
      </c>
      <c r="K41" t="s">
        <v>113</v>
      </c>
      <c r="L41" s="1">
        <v>39724</v>
      </c>
      <c r="M41" t="s">
        <v>154</v>
      </c>
      <c r="N41" t="s">
        <v>155</v>
      </c>
      <c r="S41" t="b">
        <v>1</v>
      </c>
      <c r="U41" s="2">
        <f>HYPERLINK("https://sbirkapp.gov.cz/detail/SPPNKM3EQPM352VG", "https://sbirkapp.gov.cz/detail/SPPNKM3EQPM352VG")</f>
        <v>0</v>
      </c>
      <c r="V41" t="s">
        <v>222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23</v>
      </c>
      <c r="E42" t="s">
        <v>223</v>
      </c>
      <c r="F42" t="s">
        <v>27</v>
      </c>
      <c r="G42" t="s">
        <v>224</v>
      </c>
      <c r="H42" s="1">
        <v>40077</v>
      </c>
      <c r="I42" s="1">
        <v>44761.54293203528</v>
      </c>
      <c r="J42" t="s">
        <v>191</v>
      </c>
      <c r="K42" t="s">
        <v>113</v>
      </c>
      <c r="L42" s="1">
        <v>40077</v>
      </c>
      <c r="M42" t="s">
        <v>154</v>
      </c>
      <c r="N42" t="s">
        <v>155</v>
      </c>
      <c r="S42" t="b">
        <v>1</v>
      </c>
      <c r="U42" s="2">
        <f>HYPERLINK("https://sbirkapp.gov.cz/detail/SPPG2V6TUFQZII3K", "https://sbirkapp.gov.cz/detail/SPPG2V6TUFQZII3K")</f>
        <v>0</v>
      </c>
      <c r="V42" t="s">
        <v>225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23</v>
      </c>
      <c r="E43" t="s">
        <v>226</v>
      </c>
      <c r="F43" t="s">
        <v>27</v>
      </c>
      <c r="G43" t="s">
        <v>227</v>
      </c>
      <c r="H43" s="1">
        <v>40077</v>
      </c>
      <c r="I43" s="1">
        <v>44761.54286121065</v>
      </c>
      <c r="J43" t="s">
        <v>191</v>
      </c>
      <c r="K43" t="s">
        <v>113</v>
      </c>
      <c r="L43" s="1">
        <v>40077</v>
      </c>
      <c r="M43" t="s">
        <v>154</v>
      </c>
      <c r="N43" t="s">
        <v>155</v>
      </c>
      <c r="S43" t="b">
        <v>1</v>
      </c>
      <c r="U43" s="2">
        <f>HYPERLINK("https://sbirkapp.gov.cz/detail/SPPBS7OMXLGDIY5U", "https://sbirkapp.gov.cz/detail/SPPBS7OMXLGDIY5U")</f>
        <v>0</v>
      </c>
      <c r="V43" t="s">
        <v>228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23</v>
      </c>
      <c r="E44" t="s">
        <v>229</v>
      </c>
      <c r="F44" t="s">
        <v>27</v>
      </c>
      <c r="G44" t="s">
        <v>230</v>
      </c>
      <c r="H44" s="1">
        <v>40178</v>
      </c>
      <c r="I44" s="1">
        <v>44761.54231431829</v>
      </c>
      <c r="J44" t="s">
        <v>231</v>
      </c>
      <c r="K44" t="s">
        <v>113</v>
      </c>
      <c r="L44" s="1">
        <v>40178</v>
      </c>
      <c r="M44" t="s">
        <v>205</v>
      </c>
      <c r="N44" t="s">
        <v>206</v>
      </c>
      <c r="S44" t="b">
        <v>1</v>
      </c>
      <c r="U44" s="2">
        <f>HYPERLINK("https://sbirkapp.gov.cz/detail/SPPRTPV5J4M6WAGM", "https://sbirkapp.gov.cz/detail/SPPRTPV5J4M6WAGM")</f>
        <v>0</v>
      </c>
      <c r="V44" t="s">
        <v>232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23</v>
      </c>
      <c r="E45" t="s">
        <v>233</v>
      </c>
      <c r="F45" t="s">
        <v>27</v>
      </c>
      <c r="G45" t="s">
        <v>234</v>
      </c>
      <c r="H45" s="1">
        <v>38698</v>
      </c>
      <c r="I45" s="1">
        <v>44760.66711339157</v>
      </c>
      <c r="J45" t="s">
        <v>235</v>
      </c>
      <c r="K45" t="s">
        <v>113</v>
      </c>
      <c r="L45" s="1">
        <v>38698</v>
      </c>
      <c r="M45" t="s">
        <v>154</v>
      </c>
      <c r="N45" t="s">
        <v>155</v>
      </c>
      <c r="S45" t="b">
        <v>1</v>
      </c>
      <c r="U45" s="2">
        <f>HYPERLINK("https://sbirkapp.gov.cz/detail/SPP3DRQZMEVCYTYU", "https://sbirkapp.gov.cz/detail/SPP3DRQZMEVCYTYU")</f>
        <v>0</v>
      </c>
      <c r="V45" t="s">
        <v>236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23</v>
      </c>
      <c r="E46" t="s">
        <v>237</v>
      </c>
      <c r="F46" t="s">
        <v>27</v>
      </c>
      <c r="G46" t="s">
        <v>238</v>
      </c>
      <c r="H46" s="1">
        <v>38855</v>
      </c>
      <c r="I46" s="1">
        <v>44760.64774967809</v>
      </c>
      <c r="J46" t="s">
        <v>187</v>
      </c>
      <c r="K46" t="s">
        <v>113</v>
      </c>
      <c r="L46" s="1">
        <v>38855</v>
      </c>
      <c r="M46" t="s">
        <v>205</v>
      </c>
      <c r="N46" t="s">
        <v>206</v>
      </c>
      <c r="S46" t="b">
        <v>1</v>
      </c>
      <c r="U46" s="2">
        <f>HYPERLINK("https://sbirkapp.gov.cz/detail/SPPT37L6IFWPHIQY", "https://sbirkapp.gov.cz/detail/SPPT37L6IFWPHIQY")</f>
        <v>0</v>
      </c>
      <c r="V46" t="s">
        <v>239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23</v>
      </c>
      <c r="E47" t="s">
        <v>240</v>
      </c>
      <c r="F47" t="s">
        <v>27</v>
      </c>
      <c r="G47" t="s">
        <v>241</v>
      </c>
      <c r="H47" s="1">
        <v>39069</v>
      </c>
      <c r="I47" s="1">
        <v>44760.64767889271</v>
      </c>
      <c r="J47" t="s">
        <v>242</v>
      </c>
      <c r="K47" t="s">
        <v>113</v>
      </c>
      <c r="L47" s="1">
        <v>39069</v>
      </c>
      <c r="M47" t="s">
        <v>205</v>
      </c>
      <c r="N47" t="s">
        <v>206</v>
      </c>
      <c r="S47" t="b">
        <v>1</v>
      </c>
      <c r="U47" s="2">
        <f>HYPERLINK("https://sbirkapp.gov.cz/detail/SPPQ4QDNP2RIWXUW", "https://sbirkapp.gov.cz/detail/SPPQ4QDNP2RIWXUW")</f>
        <v>0</v>
      </c>
      <c r="V47" t="s">
        <v>243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23</v>
      </c>
      <c r="E48" t="s">
        <v>244</v>
      </c>
      <c r="F48" t="s">
        <v>27</v>
      </c>
      <c r="G48" t="s">
        <v>245</v>
      </c>
      <c r="H48" s="1">
        <v>39212</v>
      </c>
      <c r="I48" s="1">
        <v>44760.64725328769</v>
      </c>
      <c r="J48" t="s">
        <v>246</v>
      </c>
      <c r="K48" t="s">
        <v>113</v>
      </c>
      <c r="L48" s="1">
        <v>39212</v>
      </c>
      <c r="M48" t="s">
        <v>154</v>
      </c>
      <c r="N48" t="s">
        <v>155</v>
      </c>
      <c r="S48" t="b">
        <v>1</v>
      </c>
      <c r="U48" s="2">
        <f>HYPERLINK("https://sbirkapp.gov.cz/detail/SPPJUKAMCP2NKV7E", "https://sbirkapp.gov.cz/detail/SPPJUKAMCP2NKV7E")</f>
        <v>0</v>
      </c>
      <c r="V48" t="s">
        <v>247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23</v>
      </c>
      <c r="E49" t="s">
        <v>248</v>
      </c>
      <c r="F49" t="s">
        <v>27</v>
      </c>
      <c r="G49" t="s">
        <v>249</v>
      </c>
      <c r="H49" s="1">
        <v>39384</v>
      </c>
      <c r="I49" s="1">
        <v>44760.64688628778</v>
      </c>
      <c r="J49" t="s">
        <v>250</v>
      </c>
      <c r="K49" t="s">
        <v>113</v>
      </c>
      <c r="L49" s="1">
        <v>39384</v>
      </c>
      <c r="M49" t="s">
        <v>154</v>
      </c>
      <c r="N49" t="s">
        <v>155</v>
      </c>
      <c r="S49" t="b">
        <v>1</v>
      </c>
      <c r="U49" s="2">
        <f>HYPERLINK("https://sbirkapp.gov.cz/detail/SPPSLXNZBPVD33FY", "https://sbirkapp.gov.cz/detail/SPPSLXNZBPVD33FY")</f>
        <v>0</v>
      </c>
      <c r="V49" t="s">
        <v>251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23</v>
      </c>
      <c r="E50" t="s">
        <v>252</v>
      </c>
      <c r="F50" t="s">
        <v>27</v>
      </c>
      <c r="G50" t="s">
        <v>253</v>
      </c>
      <c r="H50" s="1">
        <v>39384</v>
      </c>
      <c r="I50" s="1">
        <v>44760.64675720833</v>
      </c>
      <c r="J50" t="s">
        <v>250</v>
      </c>
      <c r="K50" t="s">
        <v>113</v>
      </c>
      <c r="L50" s="1">
        <v>39384</v>
      </c>
      <c r="M50" t="s">
        <v>154</v>
      </c>
      <c r="N50" t="s">
        <v>155</v>
      </c>
      <c r="S50" t="b">
        <v>1</v>
      </c>
      <c r="U50" s="2">
        <f>HYPERLINK("https://sbirkapp.gov.cz/detail/SPPCIHLQ7JFADZMW", "https://sbirkapp.gov.cz/detail/SPPCIHLQ7JFADZMW")</f>
        <v>0</v>
      </c>
      <c r="V50" t="s">
        <v>254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23</v>
      </c>
      <c r="E51" t="s">
        <v>255</v>
      </c>
      <c r="F51" t="s">
        <v>27</v>
      </c>
      <c r="G51" t="s">
        <v>256</v>
      </c>
      <c r="H51" s="1">
        <v>39591</v>
      </c>
      <c r="I51" s="1">
        <v>44760.64668598265</v>
      </c>
      <c r="J51" t="s">
        <v>216</v>
      </c>
      <c r="K51" t="s">
        <v>113</v>
      </c>
      <c r="L51" s="1">
        <v>39591</v>
      </c>
      <c r="M51" t="s">
        <v>205</v>
      </c>
      <c r="N51" t="s">
        <v>206</v>
      </c>
      <c r="S51" t="b">
        <v>1</v>
      </c>
      <c r="U51" s="2">
        <f>HYPERLINK("https://sbirkapp.gov.cz/detail/SPPL32N4KXFZQWJM", "https://sbirkapp.gov.cz/detail/SPPL32N4KXFZQWJM")</f>
        <v>0</v>
      </c>
      <c r="V51" t="s">
        <v>257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23</v>
      </c>
      <c r="E52" t="s">
        <v>258</v>
      </c>
      <c r="F52" t="s">
        <v>27</v>
      </c>
      <c r="G52" t="s">
        <v>215</v>
      </c>
      <c r="H52" s="1">
        <v>39384</v>
      </c>
      <c r="I52" s="1">
        <v>44760.64637176146</v>
      </c>
      <c r="J52" t="s">
        <v>250</v>
      </c>
      <c r="K52" t="s">
        <v>113</v>
      </c>
      <c r="L52" s="1">
        <v>39384</v>
      </c>
      <c r="M52" t="s">
        <v>154</v>
      </c>
      <c r="N52" t="s">
        <v>155</v>
      </c>
      <c r="R52" t="s">
        <v>259</v>
      </c>
      <c r="S52" t="b">
        <v>0</v>
      </c>
      <c r="T52" s="1">
        <v>39606</v>
      </c>
      <c r="U52" s="2">
        <f>HYPERLINK("https://sbirkapp.gov.cz/detail/SPPUJX7PYZ4USBCY", "https://sbirkapp.gov.cz/detail/SPPUJX7PYZ4USBCY")</f>
        <v>0</v>
      </c>
      <c r="V52" t="s">
        <v>260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23</v>
      </c>
      <c r="E53" t="s">
        <v>261</v>
      </c>
      <c r="F53" t="s">
        <v>27</v>
      </c>
      <c r="G53" t="s">
        <v>262</v>
      </c>
      <c r="H53" s="1">
        <v>39671</v>
      </c>
      <c r="I53" s="1">
        <v>44760.64630090525</v>
      </c>
      <c r="J53" t="s">
        <v>263</v>
      </c>
      <c r="K53" t="s">
        <v>113</v>
      </c>
      <c r="L53" s="1">
        <v>39671</v>
      </c>
      <c r="M53" t="s">
        <v>154</v>
      </c>
      <c r="N53" t="s">
        <v>155</v>
      </c>
      <c r="S53" t="b">
        <v>1</v>
      </c>
      <c r="U53" s="2">
        <f>HYPERLINK("https://sbirkapp.gov.cz/detail/SPPH7H5MTS5VI72Y", "https://sbirkapp.gov.cz/detail/SPPH7H5MTS5VI72Y")</f>
        <v>0</v>
      </c>
      <c r="V53" t="s">
        <v>264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23</v>
      </c>
      <c r="E54" t="s">
        <v>265</v>
      </c>
      <c r="F54" t="s">
        <v>27</v>
      </c>
      <c r="G54" t="s">
        <v>266</v>
      </c>
      <c r="H54" s="1">
        <v>44358</v>
      </c>
      <c r="I54" s="1">
        <v>44715.41689267194</v>
      </c>
      <c r="J54" t="s">
        <v>267</v>
      </c>
      <c r="K54" t="s">
        <v>113</v>
      </c>
      <c r="L54" s="1">
        <v>44358</v>
      </c>
      <c r="M54" t="s">
        <v>205</v>
      </c>
      <c r="N54" t="s">
        <v>206</v>
      </c>
      <c r="S54" t="b">
        <v>1</v>
      </c>
      <c r="U54" s="2">
        <f>HYPERLINK("https://sbirkapp.gov.cz/detail/SPPJG3CWC2JX5DTW", "https://sbirkapp.gov.cz/detail/SPPJG3CWC2JX5DTW")</f>
        <v>0</v>
      </c>
      <c r="V54" t="s">
        <v>268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23</v>
      </c>
      <c r="E55" t="s">
        <v>269</v>
      </c>
      <c r="F55" t="s">
        <v>27</v>
      </c>
      <c r="G55" t="s">
        <v>270</v>
      </c>
      <c r="H55" s="1">
        <v>43979</v>
      </c>
      <c r="I55" s="1">
        <v>44699.41719961624</v>
      </c>
      <c r="J55" t="s">
        <v>271</v>
      </c>
      <c r="K55" t="s">
        <v>113</v>
      </c>
      <c r="L55" s="1">
        <v>43979</v>
      </c>
      <c r="M55" t="s">
        <v>59</v>
      </c>
      <c r="N55" t="s">
        <v>60</v>
      </c>
      <c r="R55" t="s">
        <v>272</v>
      </c>
      <c r="S55" t="b">
        <v>0</v>
      </c>
      <c r="T55" s="1">
        <v>45017</v>
      </c>
      <c r="U55" s="2">
        <f>HYPERLINK("https://sbirkapp.gov.cz/detail/SPPA7U4FONQUGKOG", "https://sbirkapp.gov.cz/detail/SPPA7U4FONQUGKOG")</f>
        <v>0</v>
      </c>
      <c r="V55" t="s">
        <v>273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23</v>
      </c>
      <c r="E56" t="s">
        <v>274</v>
      </c>
      <c r="F56" t="s">
        <v>27</v>
      </c>
      <c r="G56" t="s">
        <v>275</v>
      </c>
      <c r="H56" s="1">
        <v>44358</v>
      </c>
      <c r="I56" s="1">
        <v>44699.41718496461</v>
      </c>
      <c r="J56" t="s">
        <v>267</v>
      </c>
      <c r="K56" t="s">
        <v>113</v>
      </c>
      <c r="L56" s="1">
        <v>44358</v>
      </c>
      <c r="M56" t="s">
        <v>276</v>
      </c>
      <c r="N56" t="s">
        <v>277</v>
      </c>
      <c r="S56" t="b">
        <v>1</v>
      </c>
      <c r="U56" s="2">
        <f>HYPERLINK("https://sbirkapp.gov.cz/detail/SPPOBEBZ6TW66ABA", "https://sbirkapp.gov.cz/detail/SPPOBEBZ6TW66ABA")</f>
        <v>0</v>
      </c>
      <c r="V56" t="s">
        <v>278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23</v>
      </c>
      <c r="E57" t="s">
        <v>279</v>
      </c>
      <c r="F57" t="s">
        <v>27</v>
      </c>
      <c r="G57" t="s">
        <v>280</v>
      </c>
      <c r="H57" s="1">
        <v>44620</v>
      </c>
      <c r="I57" s="1">
        <v>44624.54258565982</v>
      </c>
      <c r="J57" t="s">
        <v>281</v>
      </c>
      <c r="K57" t="s">
        <v>30</v>
      </c>
      <c r="M57" t="s">
        <v>276</v>
      </c>
      <c r="N57" t="s">
        <v>277</v>
      </c>
      <c r="S57" t="b">
        <v>1</v>
      </c>
      <c r="U57" s="2">
        <f>HYPERLINK("https://sbirkapp.gov.cz/detail/SPPFJW7SJ257GQGK", "https://sbirkapp.gov.cz/detail/SPPFJW7SJ257GQGK")</f>
        <v>0</v>
      </c>
      <c r="V57" t="s">
        <v>282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23</v>
      </c>
      <c r="E58" t="s">
        <v>283</v>
      </c>
      <c r="F58" t="s">
        <v>27</v>
      </c>
      <c r="G58" t="s">
        <v>284</v>
      </c>
      <c r="H58" s="1">
        <v>44585</v>
      </c>
      <c r="I58" s="1">
        <v>44601.52139867714</v>
      </c>
      <c r="J58" t="s">
        <v>285</v>
      </c>
      <c r="K58" t="s">
        <v>30</v>
      </c>
      <c r="M58" t="s">
        <v>31</v>
      </c>
      <c r="N58" t="s">
        <v>32</v>
      </c>
      <c r="O58" t="s">
        <v>33</v>
      </c>
      <c r="R58" t="s">
        <v>286</v>
      </c>
      <c r="S58" t="b">
        <v>0</v>
      </c>
      <c r="T58" s="1">
        <v>44972</v>
      </c>
      <c r="U58" s="2">
        <f>HYPERLINK("https://sbirkapp.gov.cz/detail/SPPJWRR2X32JLKZE", "https://sbirkapp.gov.cz/detail/SPPJWRR2X32JLKZE")</f>
        <v>0</v>
      </c>
      <c r="V58" t="s">
        <v>287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23</v>
      </c>
      <c r="E59" t="s">
        <v>288</v>
      </c>
      <c r="F59" t="s">
        <v>27</v>
      </c>
      <c r="G59" t="s">
        <v>289</v>
      </c>
      <c r="H59" s="1">
        <v>42852</v>
      </c>
      <c r="I59" s="1">
        <v>44601.41687552613</v>
      </c>
      <c r="J59" t="s">
        <v>290</v>
      </c>
      <c r="K59" t="s">
        <v>113</v>
      </c>
      <c r="L59" s="1">
        <v>42852</v>
      </c>
      <c r="M59" t="s">
        <v>31</v>
      </c>
      <c r="N59" t="s">
        <v>32</v>
      </c>
      <c r="Q59" t="s">
        <v>291</v>
      </c>
      <c r="S59" t="b">
        <v>1</v>
      </c>
      <c r="U59" s="2">
        <f>HYPERLINK("https://sbirkapp.gov.cz/detail/SPP7HRJS3ALV3DO6", "https://sbirkapp.gov.cz/detail/SPP7HRJS3ALV3DO6")</f>
        <v>0</v>
      </c>
      <c r="V59" t="s">
        <v>292</v>
      </c>
      <c r="W5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2026-06-24T11:00:44Z</dcterms:created>
  <dcterms:modified xsi:type="dcterms:W3CDTF">2026-06-24T11:00:44Z</dcterms:modified>
</cp:coreProperties>
</file>