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<sst xmlns="http://schemas.openxmlformats.org/spreadsheetml/2006/main" count="646" uniqueCount="296">
  <si>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</si>
  <si>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</si>
  <si>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</si>
  <si>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</si>
  <si>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</si>
  <si>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</si>
  <si>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</si>
  <si>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</si>
  <si>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</si>
  <si>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</si>
  <si>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</si>
  <si>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</si>
  <si>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</si>
  <si>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</si>
  <si>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</si>
  <si>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</si>
  <si>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</si>
  <si>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</si>
  <si>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</si>
  <si>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</si>
  <si>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</si>
  <si>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</si>
  <si>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</si>
  <si>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Valašské Meziříčí</t>
  </si>
  <si>
    <t>00304387</t>
  </si>
  <si>
    <t>9c4bard</t>
  </si>
  <si>
    <t>Zlínský kraj</t>
  </si>
  <si>
    <t>4/2026</t>
  </si>
  <si>
    <t>Obecně závazná vyhláška</t>
  </si>
  <si>
    <t>O veřejném pořádku ve městě</t>
  </si>
  <si>
    <t>2026-07-08</t>
  </si>
  <si>
    <t>Běžný</t>
  </si>
  <si>
    <t>veřejný pořádek - chov a pohyb zvířat; veřejný pořádek - jiné; veřejný pořádek - plakátování; veřejný pořádek - podmínky pro pořádání veřejně přístupných akcí; veřejný pořádek - údržba a ochrana veřejné zeleně</t>
  </si>
  <si>
    <t>zákon č. 128/2000 Sb., o obcích - § 10 písm. a)  - chov a pohyb zvířat; zákon č. 128/2000 Sb., o obcích - § 10 písm. a) - jiné; zákon č. 128/2000 Sb., o obcích - § 10 písm. c) - plakátování; zákon č. 128/2000 Sb., o obcích - § 10 písm. b) - podmínky pro pořádání veřejně přístupných akcí; zákon č. 128/2000 Sb., o obcích - § 10 písm. c) - údržba a ochrana veřejné zeleně</t>
  </si>
  <si>
    <t>3/2023: o veřejném pořádku ve městě</t>
  </si>
  <si>
    <t>1719965244</t>
  </si>
  <si>
    <t>3/2026</t>
  </si>
  <si>
    <t>Obecně závazná vyhláška města Valašské Meziříčí o zákazu odpalování pyrotechnických výrobků a jejich užívání k provádění ohňostrojných prací nebo ohňostrojů</t>
  </si>
  <si>
    <t>pyrotechnické výrobky</t>
  </si>
  <si>
    <t>zákon č. 206/2015 Sb., zákon o pyrotechnice - § 35c</t>
  </si>
  <si>
    <t>1719821752</t>
  </si>
  <si>
    <t>2/2026</t>
  </si>
  <si>
    <t>O nočním klidu na území města Valašské Meziříčí - rok 2026</t>
  </si>
  <si>
    <t>2026-05-06</t>
  </si>
  <si>
    <t>noční klid</t>
  </si>
  <si>
    <t>zákon č. 251/2016 Sb., o některých přestupcích - § 5 odst. 7</t>
  </si>
  <si>
    <t>5/2025: O nočním klidu na území města Valašské Meziříčí</t>
  </si>
  <si>
    <t>1683764666</t>
  </si>
  <si>
    <t>1/2026</t>
  </si>
  <si>
    <t>Nařízení</t>
  </si>
  <si>
    <t>Tržní řád</t>
  </si>
  <si>
    <t>regulace prodeje zboží a nabízení služeb - tržní řád; regulace prodeje zboží nebo poskytování služeb v energetických odvětvích; regulace podomního a pochůzkového prodeje a nabízení služeb</t>
  </si>
  <si>
    <t xml:space="preserve">zákon č. 455/1991 Sb., živnostenský zákon - § 18 odst. 1 ; zákon č. 458/2000 Sb., energetický zákon - § 11p; zákon č. 455/1991 Sb., živnostenský zákon - § 18 odst. 4 </t>
  </si>
  <si>
    <t>7/2025: Tržní řád</t>
  </si>
  <si>
    <t>1683735186</t>
  </si>
  <si>
    <t>7/2025</t>
  </si>
  <si>
    <t>2025-09-06</t>
  </si>
  <si>
    <t>4/2025: Tržní řád</t>
  </si>
  <si>
    <t>1/2026: Tržní řád; 1/2026: Tržní řád</t>
  </si>
  <si>
    <t>1568249879</t>
  </si>
  <si>
    <t>6/2025</t>
  </si>
  <si>
    <t>O regulaci hlučných činností</t>
  </si>
  <si>
    <t>2025-07-02</t>
  </si>
  <si>
    <t>veřejný pořádek - hlučné činnosti</t>
  </si>
  <si>
    <t>zákon č. 128/2000 Sb., o obcích - § 10 písm. a) - hlučné činnosti</t>
  </si>
  <si>
    <t>7/2011: o regulaci hlučných činností</t>
  </si>
  <si>
    <t>1539886257</t>
  </si>
  <si>
    <t>5/2025</t>
  </si>
  <si>
    <t>O nočním klidu na území města Valašské Meziříčí</t>
  </si>
  <si>
    <t>2/2025: O nočním klidu na území města Valašské Meziříčí</t>
  </si>
  <si>
    <t>2/2026: O nočním klidu na území města Valašské Meziříčí - rok 2026</t>
  </si>
  <si>
    <t>1539846769</t>
  </si>
  <si>
    <t>4/2025</t>
  </si>
  <si>
    <t>2025-06-26</t>
  </si>
  <si>
    <t>regulace podomního a pochůzkového prodeje a nabízení služeb; regulace prodeje zboží nebo poskytování služeb v energetických odvětvích; regulace prodeje zboží a nabízení služeb - tržní řád</t>
  </si>
  <si>
    <t xml:space="preserve">zákon č. 455/1991 Sb., živnostenský zákon - § 18 odst. 4 ; zákon č. 458/2000 Sb., energetický zákon - § 11p; zákon č. 455/1991 Sb., živnostenský zákon - § 18 odst. 1 </t>
  </si>
  <si>
    <t>1/2025: Tržní řád</t>
  </si>
  <si>
    <t>7/2025: Tržní řád; 7/2025: Tržní řád</t>
  </si>
  <si>
    <t>1537276675</t>
  </si>
  <si>
    <t>3/2025</t>
  </si>
  <si>
    <t>o záměru zadat zpracování lesních hospodářských osnov</t>
  </si>
  <si>
    <t>2025-06-05</t>
  </si>
  <si>
    <t>lesní hospodářské osnovy</t>
  </si>
  <si>
    <t>zákon č. 289/1995 Sb., lesní zákon - § 25 odst. 2</t>
  </si>
  <si>
    <t>1527840842</t>
  </si>
  <si>
    <t>2/2025</t>
  </si>
  <si>
    <t>2025-04-29</t>
  </si>
  <si>
    <t>1509250545</t>
  </si>
  <si>
    <t>1/2025</t>
  </si>
  <si>
    <t>2025-04-17</t>
  </si>
  <si>
    <t>regulace prodeje zboží a nabízení služeb - tržní řád; regulace podomního a pochůzkového prodeje a nabízení služeb; regulace prodeje zboží nebo poskytování služeb v energetických odvětvích</t>
  </si>
  <si>
    <t>zákon č. 455/1991 Sb., živnostenský zákon - § 18 odst. 1 ; zákon č. 455/1991 Sb., živnostenský zákon - § 18 odst. 4 ; zákon č. 458/2000 Sb., energetický zákon - § 11p</t>
  </si>
  <si>
    <t>5/2024: Tržní řád</t>
  </si>
  <si>
    <t>4/2025: Tržní řád; 4/2025: Tržní řád</t>
  </si>
  <si>
    <t>1503477465</t>
  </si>
  <si>
    <t>6/2024</t>
  </si>
  <si>
    <t>o zákazu konzumace alkoholických nápojů na některých veřejných prostranstvích</t>
  </si>
  <si>
    <t>2024-12-26</t>
  </si>
  <si>
    <t>veřejný pořádek - konzumace alkoholu</t>
  </si>
  <si>
    <t>zákon č. 128/2000 Sb., o obcích - § 10 písm. a) - konzumace alkoholu</t>
  </si>
  <si>
    <t>3/2015: o zákazu požívání alkoholických nápojů na vybraných veřejných prostranstvích</t>
  </si>
  <si>
    <t>1451227457</t>
  </si>
  <si>
    <t>5/2024</t>
  </si>
  <si>
    <t>2024-10-31</t>
  </si>
  <si>
    <t>1/2018: Tržní řád</t>
  </si>
  <si>
    <t>1426438722</t>
  </si>
  <si>
    <t>4/2024</t>
  </si>
  <si>
    <t>kterým se vymezují oblasti města, ve kterých lze místní komunikace nebo jejich určené úseky užít ke stání vozidla jen za sjednanou cenu</t>
  </si>
  <si>
    <t>2024-10-15</t>
  </si>
  <si>
    <t xml:space="preserve">pozemní komunikace - zpoplatnění stání a odstavení </t>
  </si>
  <si>
    <t xml:space="preserve">zákon č. 13/1997 Sb., o pozemních komunikacích - § 23 odst. 1 </t>
  </si>
  <si>
    <t>1/2024: kterým se vymezují oblasti města, ve kterých lze místní komunikace nebo jejich určené úseky užít ke stání vozidla jen za sjednanou cenu</t>
  </si>
  <si>
    <t>1418931337</t>
  </si>
  <si>
    <t>3/2024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</si>
  <si>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</si>
  <si>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</si>
  <si>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</si>
  <si>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</si>
  <si>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7/2023: o místním poplatku za obecní systém odpadového hospodářství</t>
  </si>
  <si>
    <t>1418774208</t>
  </si>
  <si>
    <t>2/2024</t>
  </si>
  <si>
    <t>o stanovení koeficientů pro výpočet daně z nemovitých věcí</t>
  </si>
  <si>
    <t>daň z nemovitých věcí - koeficient u pozemků; daň z nemovitých věcí - koeficient u staveb a jednotek;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</si>
  <si>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1</t>
  </si>
  <si>
    <t>5/2023: o stanovení koeficientů pro výpočet daně z nemovitých věcí</t>
  </si>
  <si>
    <t>1418664998</t>
  </si>
  <si>
    <t>1/2024</t>
  </si>
  <si>
    <t>2024-03-27</t>
  </si>
  <si>
    <t>3/2015: kterým se vymezují oblasti města, ve kterých lze místní komunikace nebo jejich určené úseky užít ke stání vozidla jen za sjednanou cenu</t>
  </si>
  <si>
    <t>4/2024: kterým se vymezují oblasti města, ve kterých lze místní komunikace nebo jejich určené úseky užít ke stání vozidla jen za sjednanou cenu</t>
  </si>
  <si>
    <t>1328355037</t>
  </si>
  <si>
    <t>9/2023</t>
  </si>
  <si>
    <t>o místním poplatku ze psů</t>
  </si>
  <si>
    <t>2024-01-01</t>
  </si>
  <si>
    <t>místní poplatek ze psů</t>
  </si>
  <si>
    <t>zákon č. 565/1990 Sb., o místních poplatcích - § 14 - ze psů</t>
  </si>
  <si>
    <t>4/2022: o místním poplatku ze psů</t>
  </si>
  <si>
    <t>1288127554</t>
  </si>
  <si>
    <t>8/2023</t>
  </si>
  <si>
    <t>o místním poplatku z pobytu</t>
  </si>
  <si>
    <t>místní poplatek z pobytu</t>
  </si>
  <si>
    <t>zákon č. 565/1990 Sb., o místních poplatcích - § 14 - z pobytu</t>
  </si>
  <si>
    <t>1/2021: O místní poplatku z pobytu</t>
  </si>
  <si>
    <t>1288127440</t>
  </si>
  <si>
    <t>7/2023</t>
  </si>
  <si>
    <t>3/2021: O místním poplatku za obecní systém odpadového hospodářství</t>
  </si>
  <si>
    <t>3/2024: o místním poplatku za obecní systém odpadového hospodářství</t>
  </si>
  <si>
    <t>1288092350</t>
  </si>
  <si>
    <t>6/2023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</si>
  <si>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</si>
  <si>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</si>
  <si>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</si>
  <si>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5/2022: o místním poplatku za užívání veřejného prostranství</t>
  </si>
  <si>
    <t>1288078108</t>
  </si>
  <si>
    <t>5/2023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</si>
  <si>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</si>
  <si>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</si>
  <si>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3/2022: o stanovení koeficientů pro výpočet daně z nemovitých věcí</t>
  </si>
  <si>
    <t>2/2024: o stanovení koeficientů pro výpočet daně z nemovitých věcí; 2/2024: o stanovení koeficientů pro výpočet daně z nemovitých věcí</t>
  </si>
  <si>
    <t>1244310205</t>
  </si>
  <si>
    <t>4/2023</t>
  </si>
  <si>
    <t>o stanovení obecního systému odpadového hospodářství</t>
  </si>
  <si>
    <t>2023-07-06</t>
  </si>
  <si>
    <t>systém odpadového hospodářství</t>
  </si>
  <si>
    <t>zákon č. 541/2020 Sb., o odpadech - § 59 odst. 4</t>
  </si>
  <si>
    <t>2/2021: O stanovení obecního systému odpadového hospodářství</t>
  </si>
  <si>
    <t>1206241828</t>
  </si>
  <si>
    <t>3/2023</t>
  </si>
  <si>
    <t>o veřejném pořádku ve městě</t>
  </si>
  <si>
    <t>2023-04-27</t>
  </si>
  <si>
    <t>veřejný pořádek - jiné; veřejný pořádek - plakátování; veřejný pořádek - podmínky pro pořádání veřejně přístupných akcí; veřejný pořádek - pyrotechnika; pohyb psů</t>
  </si>
  <si>
    <t>zákon č. 128/2000 Sb., o obcích - § 10 písm. c) - jiné; zákon č. 128/2000 Sb., o obcích - § 10 písm. c) - plakátování; zákon č. 128/2000 Sb., o obcích - § 10 písm. b) - podmínky pro pořádání veřejně přístupných akcí; zákon č. 128/2000 Sb., o obcích - § 10 písm. a) - pyrotechnika; zákon č. 246/1992 Sb., na ochranu zvířat proti týrání - § 24 odst. 2</t>
  </si>
  <si>
    <t>1/2019: o veřejném pořádku ve městě</t>
  </si>
  <si>
    <t>4/2026: O veřejném pořádku ve městě</t>
  </si>
  <si>
    <t>1173866956</t>
  </si>
  <si>
    <t>2/2023</t>
  </si>
  <si>
    <t>kterou se zrušuje obecně závazná vyhláška č.2/2013 o stanovení podmínek k zabezpečení požární ochrany při akcích, kterých se zúčastňuje větší počet osob ze dne 13.06.2013 a obecně závazná vyhláška č. 3/2013 Požární řád města Valašské Meziříčí ze dne 13.06.2013</t>
  </si>
  <si>
    <t>2023-02-28</t>
  </si>
  <si>
    <t>zrušovací</t>
  </si>
  <si>
    <t>ústavní zákon č. 1/1993 Sb., Ústava České republiky - čl. 104 odst. 3 - zrušovací OZV</t>
  </si>
  <si>
    <t>2/2013: o stanovení podmínek k zabezpečení požární ochrany při akcích, kterých se zúčastňuje větší počet osob ; 3/2013: Požární řád města Valašské Meziříčí</t>
  </si>
  <si>
    <t>1140029613</t>
  </si>
  <si>
    <t>2/2013</t>
  </si>
  <si>
    <t xml:space="preserve">o stanovení podmínek k zabezpečení požární ochrany při akcích, kterých se zúčastňuje větší počet osob </t>
  </si>
  <si>
    <t>2013-07-02</t>
  </si>
  <si>
    <t>Dle přechodného ustanovení</t>
  </si>
  <si>
    <t>požární ochrana - podmínky při akcích</t>
  </si>
  <si>
    <t>zákon č. 133/1985 Sb., o požární ochraně - § 29 odst. 1 písm. o) bod 2</t>
  </si>
  <si>
    <t>2/2023: kterou se zrušuje obecně závazná vyhláška č.2/2013 o stanovení podmínek k zabezpečení požární ochrany při akcích, kterých se zúčastňuje větší počet osob ze dne 13.06.2013 a obecně závazná vyhláška č. 3/2013 Požární řád města Valašské Meziříčí ze dne 13.06.2013; 2/2023: kterou se zrušuje obecně závazná vyhláška č.2/2013 o stanovení podmínek k zabezpečení požární ochrany při akcích, kterých se zúčastňuje větší počet osob ze dne 13.06.2013 a obecně závazná vyhláška č. 3/2013 Požární řád města Valašské Meziříčí ze dne 13.06.2013</t>
  </si>
  <si>
    <t>1139607678</t>
  </si>
  <si>
    <t>3/2013</t>
  </si>
  <si>
    <t>Požární řád města Valašské Meziříčí</t>
  </si>
  <si>
    <t>požární ochrana - požární řád</t>
  </si>
  <si>
    <t>zákon č. 133/1985 Sb., o požární ochraně - § 29 odst. 1 písm. o) bod 1</t>
  </si>
  <si>
    <t>1139507288</t>
  </si>
  <si>
    <t>1/2023</t>
  </si>
  <si>
    <t>o regulaci provozování hazardních her</t>
  </si>
  <si>
    <t>2023-02-11</t>
  </si>
  <si>
    <t>hazardní hry</t>
  </si>
  <si>
    <t xml:space="preserve">zákon č. 186/2016 Sb., o hazardních hrách - § 12 </t>
  </si>
  <si>
    <t>1/2015: kterou se stanoví místa, na kterých lze provozovat loterie a jiné podobné hry</t>
  </si>
  <si>
    <t>1134965529</t>
  </si>
  <si>
    <t>5/2022</t>
  </si>
  <si>
    <t>2023-01-01</t>
  </si>
  <si>
    <t>6/2023: o místním poplatku za užívání veřejného prostranství</t>
  </si>
  <si>
    <t>1056255091</t>
  </si>
  <si>
    <t>4/2022</t>
  </si>
  <si>
    <t>9/2023: o místním poplatku ze psů</t>
  </si>
  <si>
    <t>1054867922</t>
  </si>
  <si>
    <t>3/2022</t>
  </si>
  <si>
    <t>5/2023: o stanovení koeficientů pro výpočet daně z nemovitých věcí; 5/2023: o stanovení koeficientů pro výpočet daně z nemovitých věcí</t>
  </si>
  <si>
    <t>1054801491</t>
  </si>
  <si>
    <t>2/2022</t>
  </si>
  <si>
    <t>VÝMAZ</t>
  </si>
  <si>
    <t>-</t>
  </si>
  <si>
    <t>1054781003</t>
  </si>
  <si>
    <t>1/2022</t>
  </si>
  <si>
    <t xml:space="preserve">kterou se stanoví školské obvody základních škol zřízených městem Valašské Meziříčí a části společných školských obvodů základních škol zřízených městem Valašské Meziříčí </t>
  </si>
  <si>
    <t>2022-07-12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</si>
  <si>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</si>
  <si>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</si>
  <si>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1054773909</t>
  </si>
  <si>
    <t>3/2015</t>
  </si>
  <si>
    <t>o zákazu požívání alkoholických nápojů na vybraných veřejných prostranstvích</t>
  </si>
  <si>
    <t>2015-07-17</t>
  </si>
  <si>
    <t>6/2024: o zákazu konzumace alkoholických nápojů na některých veřejných prostranstvích; 6/2024: o zákazu konzumace alkoholických nápojů na některých veřejných prostranstvích</t>
  </si>
  <si>
    <t>1037832064</t>
  </si>
  <si>
    <t>1/2015</t>
  </si>
  <si>
    <t>kterou se stanoví místa, na kterých lze provozovat loterie a jiné podobné hry</t>
  </si>
  <si>
    <t>2015-03-09</t>
  </si>
  <si>
    <t>1/2023: o regulaci provozování hazardních her; 1/2023: o regulaci provozování hazardních her</t>
  </si>
  <si>
    <t>1037828642</t>
  </si>
  <si>
    <t>2/2011</t>
  </si>
  <si>
    <t>o zřízení městské policie</t>
  </si>
  <si>
    <t>2011-06-08</t>
  </si>
  <si>
    <t>obecní policie</t>
  </si>
  <si>
    <t xml:space="preserve">zákon č. 553/1991 Sb., o obecní policii - § 1 odst. 1 </t>
  </si>
  <si>
    <t>1037812887</t>
  </si>
  <si>
    <t>1/2020</t>
  </si>
  <si>
    <t>kterým se zakazuje reklama šířená na veřejně přístupných místech mimo provozovnu</t>
  </si>
  <si>
    <t>2020-12-01</t>
  </si>
  <si>
    <t>reklama na veřejných místech</t>
  </si>
  <si>
    <t>zákon č. 40/1995 Sb., o regulaci reklamy - § 2 odst. 1 písm. d) a odst. 5</t>
  </si>
  <si>
    <t>1036806325</t>
  </si>
  <si>
    <t>1/2018</t>
  </si>
  <si>
    <t>2018-02-23</t>
  </si>
  <si>
    <t>regulace prodeje zboží a nabízení služeb - tržní řád</t>
  </si>
  <si>
    <t xml:space="preserve">zákon č. 455/1991 Sb., živnostenský zákon - § 18 odst. 1 </t>
  </si>
  <si>
    <t>5/2024: Tržní řád; 5/2024: Tržní řád; 5/2024: Tržní řád; 5/2024: Tržní řád</t>
  </si>
  <si>
    <t>1036743302</t>
  </si>
  <si>
    <t>2015-09-01</t>
  </si>
  <si>
    <t>1036592783</t>
  </si>
  <si>
    <t>1/2013</t>
  </si>
  <si>
    <t>o vymezení neudržovaných úseků místních komunikací a chodníků na území města Valašské Meziříčí</t>
  </si>
  <si>
    <t>2013-03-08</t>
  </si>
  <si>
    <t>pozemní komunikace - vyznačení neudržovaných úseků</t>
  </si>
  <si>
    <t xml:space="preserve">zákon č. 13/1997 Sb., o pozemních komunikacích - § 27 odst. 5 </t>
  </si>
  <si>
    <t>1035150657</t>
  </si>
  <si>
    <t>1/2012</t>
  </si>
  <si>
    <t>kterým se stanoví maximální cena za přiložení a odstranění technických prostředků k zabránění odjezdu vozidla</t>
  </si>
  <si>
    <t>2012-05-01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</si>
  <si>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</si>
  <si>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</si>
  <si>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</si>
  <si>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1035150643</t>
  </si>
  <si>
    <t>2/2021</t>
  </si>
  <si>
    <t>O stanovení obecního systému odpadového hospodářství</t>
  </si>
  <si>
    <t>2021-07-17</t>
  </si>
  <si>
    <t>4/2023: o stanovení obecního systému odpadového hospodářství</t>
  </si>
  <si>
    <t>1035098349</t>
  </si>
  <si>
    <t>3/2021</t>
  </si>
  <si>
    <t>O místním poplatku za obecní systém odpadového hospodářství</t>
  </si>
  <si>
    <t>2022-01-01</t>
  </si>
  <si>
    <t>1035092192</t>
  </si>
  <si>
    <t>1/2021</t>
  </si>
  <si>
    <t>O místní poplatku z pobytu</t>
  </si>
  <si>
    <t>2021-05-01</t>
  </si>
  <si>
    <t>8/2023: o místním poplatku z pobytu</t>
  </si>
  <si>
    <t>1035064771</t>
  </si>
  <si>
    <t>1/2019</t>
  </si>
  <si>
    <t>2019-04-23</t>
  </si>
  <si>
    <t>veřejný pořádek - chov a pohyb zvířat; veřejný pořádek - jiné; veřejný pořádek - plakátování; veřejný pořádek - podmínky pro pořádání veřejně přístupných akcí; veřejný pořádek - pyrotechnika; pohyb psů</t>
  </si>
  <si>
    <t>zákon č. 128/2000 Sb., o obcích - § 10 písm. a)  - chov a pohyb zvířat; zákon č. 128/2000 Sb., o obcích - § 10 písm. c) - jiné; zákon č. 128/2000 Sb., o obcích - § 10 písm. c) - plakátování; zákon č. 128/2000 Sb., o obcích - § 10 písm. b) - podmínky pro pořádání veřejně přístupných akcí; zákon č. 128/2000 Sb., o obcích - § 10 písm. a) - pyrotechnika; zákon č. 246/1992 Sb., na ochranu zvířat proti týrání - § 24 odst. 2</t>
  </si>
  <si>
    <t>3/2023: o veřejném pořádku ve městě; 3/2023: o veřejném pořádku ve městě</t>
  </si>
  <si>
    <t>1034943666</t>
  </si>
  <si>
    <t>2/2017</t>
  </si>
  <si>
    <t>kterou se stanoví školské obvody spádových mateřských škol zřízených městem Valašské Meziříčí</t>
  </si>
  <si>
    <t>2017-05-10</t>
  </si>
  <si>
    <t>školské obvody - mateřské školy</t>
  </si>
  <si>
    <t>zákon č. 561/2004 Sb., školský zákon - § 179 odst. 3 a § 178 odst. 2 písm. b)</t>
  </si>
  <si>
    <t>1034869410</t>
  </si>
  <si>
    <t>7/2011</t>
  </si>
  <si>
    <t>o regulaci hlučných činností</t>
  </si>
  <si>
    <t>2012-01-01</t>
  </si>
  <si>
    <t>6/2025: O regulaci hlučných činností</t>
  </si>
  <si>
    <t>1034717461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</si>
</sst>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46195</v>
      </c>
      <c r="I2" s="1">
        <v>46196.46295015929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HYPERLINK("https://sbirkapp.gov.cz/detail/SPPYGYWOHT4RJTEO", "https://sbirkapp.gov.cz/detail/SPPYGYWOHT4RJTEO")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46195</v>
      </c>
      <c r="I3" s="1">
        <v>46196.3595721426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HYPERLINK("https://sbirkapp.gov.cz/detail/SPPRXQLJL7CZJFKQ", "https://sbirkapp.gov.cz/detail/SPPRXQLJL7CZJFKQ")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46125</v>
      </c>
      <c r="I4" s="1">
        <v>46133.51579496779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HYPERLINK("https://sbirkapp.gov.cz/detail/SPPM43VASH4ZH24Q", "https://sbirkapp.gov.cz/detail/SPPM43VASH4ZH24Q")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49</v>
      </c>
      <c r="G5" t="s">
        <v>50</v>
      </c>
      <c r="H5" s="1">
        <v>46132</v>
      </c>
      <c r="I5" s="1">
        <v>46133.49798433463</v>
      </c>
      <c r="J5" t="s">
        <v>43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HYPERLINK("https://sbirkapp.gov.cz/detail/SPPLPQDELAIDHZF6", "https://sbirkapp.gov.cz/detail/SPPLPQDELAIDHZF6")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49</v>
      </c>
      <c r="G6" t="s">
        <v>50</v>
      </c>
      <c r="H6" s="1">
        <v>45881</v>
      </c>
      <c r="I6" s="1">
        <v>45891.41897206307</v>
      </c>
      <c r="J6" t="s">
        <v>56</v>
      </c>
      <c r="K6" t="s">
        <v>31</v>
      </c>
      <c r="M6" t="s">
        <v>51</v>
      </c>
      <c r="N6" t="s">
        <v>52</v>
      </c>
      <c r="P6" t="s">
        <v>57</v>
      </c>
      <c r="R6" t="s">
        <v>58</v>
      </c>
      <c r="S6" t="b">
        <v>0</v>
      </c>
      <c r="T6" s="1">
        <v>46148</v>
      </c>
      <c r="U6" s="2">
        <f>HYPERLINK("https://sbirkapp.gov.cz/detail/SPPOF7UGDES3G65A", "https://sbirkapp.gov.cz/detail/SPPOF7UGDES3G65A")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45824</v>
      </c>
      <c r="I7" s="1">
        <v>45825.43480967348</v>
      </c>
      <c r="J7" t="s">
        <v>62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HYPERLINK("https://sbirkapp.gov.cz/detail/SPP5IY3SK5FHFGFS", "https://sbirkapp.gov.cz/detail/SPP5IY3SK5FHFGFS")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45824</v>
      </c>
      <c r="I8" s="1">
        <v>45825.40700831227</v>
      </c>
      <c r="J8" t="s">
        <v>62</v>
      </c>
      <c r="K8" t="s">
        <v>31</v>
      </c>
      <c r="M8" t="s">
        <v>44</v>
      </c>
      <c r="N8" t="s">
        <v>45</v>
      </c>
      <c r="P8" t="s">
        <v>69</v>
      </c>
      <c r="R8" t="s">
        <v>70</v>
      </c>
      <c r="S8" t="b">
        <v>0</v>
      </c>
      <c r="T8" s="1">
        <v>46148</v>
      </c>
      <c r="U8" s="2">
        <f>HYPERLINK("https://sbirkapp.gov.cz/detail/SPPWDM5WZGWPLX36", "https://sbirkapp.gov.cz/detail/SPPWDM5WZGWPLX36")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49</v>
      </c>
      <c r="G9" t="s">
        <v>50</v>
      </c>
      <c r="H9" s="1">
        <v>45817</v>
      </c>
      <c r="I9" s="1">
        <v>45819.31504720868</v>
      </c>
      <c r="J9" t="s">
        <v>73</v>
      </c>
      <c r="K9" t="s">
        <v>31</v>
      </c>
      <c r="M9" t="s">
        <v>74</v>
      </c>
      <c r="N9" t="s">
        <v>75</v>
      </c>
      <c r="P9" t="s">
        <v>76</v>
      </c>
      <c r="R9" t="s">
        <v>77</v>
      </c>
      <c r="S9" t="b">
        <v>0</v>
      </c>
      <c r="T9" s="1">
        <v>45906</v>
      </c>
      <c r="U9" s="2">
        <f>HYPERLINK("https://sbirkapp.gov.cz/detail/SPPK7F4O7KCKXPM4", "https://sbirkapp.gov.cz/detail/SPPK7F4O7KCKXPM4")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49</v>
      </c>
      <c r="G10" t="s">
        <v>80</v>
      </c>
      <c r="H10" s="1">
        <v>45796</v>
      </c>
      <c r="I10" s="1">
        <v>45798.43188081948</v>
      </c>
      <c r="J10" t="s">
        <v>81</v>
      </c>
      <c r="K10" t="s">
        <v>31</v>
      </c>
      <c r="M10" t="s">
        <v>82</v>
      </c>
      <c r="N10" t="s">
        <v>83</v>
      </c>
      <c r="S10" t="b">
        <v>0</v>
      </c>
      <c r="T10" s="1">
        <v>45870</v>
      </c>
      <c r="U10" s="2">
        <f>HYPERLINK("https://sbirkapp.gov.cz/detail/SPPVJOYVV5YA3SD2", "https://sbirkapp.gov.cz/detail/SPPVJOYVV5YA3SD2")</f>
        <v>0</v>
      </c>
      <c r="V10" t="s">
        <v>84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68</v>
      </c>
      <c r="H11" s="1">
        <v>45757</v>
      </c>
      <c r="I11" s="1">
        <v>45761.55692612123</v>
      </c>
      <c r="J11" t="s">
        <v>86</v>
      </c>
      <c r="K11" t="s">
        <v>31</v>
      </c>
      <c r="M11" t="s">
        <v>44</v>
      </c>
      <c r="N11" t="s">
        <v>45</v>
      </c>
      <c r="R11" t="s">
        <v>46</v>
      </c>
      <c r="S11" t="b">
        <v>0</v>
      </c>
      <c r="T11" s="1">
        <v>45840</v>
      </c>
      <c r="U11" s="2">
        <f>HYPERLINK("https://sbirkapp.gov.cz/detail/SPPYQC26QXAHDXSG", "https://sbirkapp.gov.cz/detail/SPPYQC26QXAHDXSG")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49</v>
      </c>
      <c r="G12" t="s">
        <v>50</v>
      </c>
      <c r="H12" s="1">
        <v>45747</v>
      </c>
      <c r="I12" s="1">
        <v>45749.36855742321</v>
      </c>
      <c r="J12" t="s">
        <v>89</v>
      </c>
      <c r="K12" t="s">
        <v>31</v>
      </c>
      <c r="M12" t="s">
        <v>90</v>
      </c>
      <c r="N12" t="s">
        <v>91</v>
      </c>
      <c r="P12" t="s">
        <v>92</v>
      </c>
      <c r="R12" t="s">
        <v>93</v>
      </c>
      <c r="S12" t="b">
        <v>0</v>
      </c>
      <c r="T12" s="1">
        <v>45834</v>
      </c>
      <c r="U12" s="2">
        <f>HYPERLINK("https://sbirkapp.gov.cz/detail/SPPD4QKZXY5GMTF2", "https://sbirkapp.gov.cz/detail/SPPD4QKZXY5GMTF2")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45635</v>
      </c>
      <c r="I13" s="1">
        <v>45637.46717987169</v>
      </c>
      <c r="J13" t="s">
        <v>97</v>
      </c>
      <c r="K13" t="s">
        <v>31</v>
      </c>
      <c r="M13" t="s">
        <v>98</v>
      </c>
      <c r="N13" t="s">
        <v>99</v>
      </c>
      <c r="P13" t="s">
        <v>100</v>
      </c>
      <c r="S13" t="b">
        <v>1</v>
      </c>
      <c r="U13" s="2">
        <f>HYPERLINK("https://sbirkapp.gov.cz/detail/SPP2OZUMFZA2ZLWK", "https://sbirkapp.gov.cz/detail/SPP2OZUMFZA2ZLWK")</f>
        <v>0</v>
      </c>
      <c r="V13" t="s">
        <v>101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49</v>
      </c>
      <c r="G14" t="s">
        <v>50</v>
      </c>
      <c r="H14" s="1">
        <v>45572</v>
      </c>
      <c r="I14" s="1">
        <v>45581.56623097519</v>
      </c>
      <c r="J14" t="s">
        <v>103</v>
      </c>
      <c r="K14" t="s">
        <v>31</v>
      </c>
      <c r="M14" t="s">
        <v>90</v>
      </c>
      <c r="N14" t="s">
        <v>91</v>
      </c>
      <c r="P14" t="s">
        <v>104</v>
      </c>
      <c r="R14" t="s">
        <v>76</v>
      </c>
      <c r="S14" t="b">
        <v>0</v>
      </c>
      <c r="T14" s="1">
        <v>45764</v>
      </c>
      <c r="U14" s="2">
        <f>HYPERLINK("https://sbirkapp.gov.cz/detail/SPP6H44BF77X4COQ", "https://sbirkapp.gov.cz/detail/SPP6H44BF77X4COQ")</f>
        <v>0</v>
      </c>
      <c r="V14" t="s">
        <v>105</v>
      </c>
      <c r="W14">
        <v>4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49</v>
      </c>
      <c r="G15" t="s">
        <v>107</v>
      </c>
      <c r="H15" s="1">
        <v>45551</v>
      </c>
      <c r="I15" s="1">
        <v>45565.67447461772</v>
      </c>
      <c r="J15" t="s">
        <v>108</v>
      </c>
      <c r="K15" t="s">
        <v>31</v>
      </c>
      <c r="M15" t="s">
        <v>109</v>
      </c>
      <c r="N15" t="s">
        <v>110</v>
      </c>
      <c r="P15" t="s">
        <v>111</v>
      </c>
      <c r="S15" t="b">
        <v>1</v>
      </c>
      <c r="U15" s="2">
        <f>HYPERLINK("https://sbirkapp.gov.cz/detail/SPPZZMFO22BDRSAK", "https://sbirkapp.gov.cz/detail/SPPZZMFO22BDRSAK")</f>
        <v>0</v>
      </c>
      <c r="V15" t="s">
        <v>112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28</v>
      </c>
      <c r="G16" t="s">
        <v>114</v>
      </c>
      <c r="H16" s="1">
        <v>45558</v>
      </c>
      <c r="I16" s="1">
        <v>45565.55067403537</v>
      </c>
      <c r="J16" t="s">
        <v>115</v>
      </c>
      <c r="K16" t="s">
        <v>31</v>
      </c>
      <c r="M16" t="s">
        <v>116</v>
      </c>
      <c r="N16" t="s">
        <v>117</v>
      </c>
      <c r="P16" t="s">
        <v>118</v>
      </c>
      <c r="S16" t="b">
        <v>1</v>
      </c>
      <c r="U16" s="2">
        <f>HYPERLINK("https://sbirkapp.gov.cz/detail/SPPRDGKNNNZAQLPS", "https://sbirkapp.gov.cz/detail/SPPRDGKNNNZAQLPS")</f>
        <v>0</v>
      </c>
      <c r="V16" t="s">
        <v>119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120</v>
      </c>
      <c r="F17" t="s">
        <v>28</v>
      </c>
      <c r="G17" t="s">
        <v>121</v>
      </c>
      <c r="H17" s="1">
        <v>45558</v>
      </c>
      <c r="I17" s="1">
        <v>45565.45777071963</v>
      </c>
      <c r="J17" t="s">
        <v>115</v>
      </c>
      <c r="K17" t="s">
        <v>31</v>
      </c>
      <c r="M17" t="s">
        <v>122</v>
      </c>
      <c r="N17" t="s">
        <v>123</v>
      </c>
      <c r="P17" t="s">
        <v>124</v>
      </c>
      <c r="S17" t="b">
        <v>1</v>
      </c>
      <c r="U17" s="2">
        <f>HYPERLINK("https://sbirkapp.gov.cz/detail/SPPTHF6RQVXRHJVQ", "https://sbirkapp.gov.cz/detail/SPPTHF6RQVXRHJVQ")</f>
        <v>0</v>
      </c>
      <c r="V17" t="s">
        <v>125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126</v>
      </c>
      <c r="F18" t="s">
        <v>49</v>
      </c>
      <c r="G18" t="s">
        <v>107</v>
      </c>
      <c r="H18" s="1">
        <v>45348</v>
      </c>
      <c r="I18" s="1">
        <v>45363.60571230395</v>
      </c>
      <c r="J18" t="s">
        <v>127</v>
      </c>
      <c r="K18" t="s">
        <v>31</v>
      </c>
      <c r="M18" t="s">
        <v>109</v>
      </c>
      <c r="N18" t="s">
        <v>110</v>
      </c>
      <c r="P18" t="s">
        <v>128</v>
      </c>
      <c r="R18" t="s">
        <v>129</v>
      </c>
      <c r="S18" t="b">
        <v>0</v>
      </c>
      <c r="T18" s="1">
        <v>45580</v>
      </c>
      <c r="U18" s="2">
        <f>HYPERLINK("https://sbirkapp.gov.cz/detail/SPPJGGFNWUV7KTMI", "https://sbirkapp.gov.cz/detail/SPPJGGFNWUV7KTMI")</f>
        <v>0</v>
      </c>
      <c r="V18" t="s">
        <v>130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28</v>
      </c>
      <c r="G19" t="s">
        <v>132</v>
      </c>
      <c r="H19" s="1">
        <v>45278</v>
      </c>
      <c r="I19" s="1">
        <v>45279.50531629898</v>
      </c>
      <c r="J19" t="s">
        <v>133</v>
      </c>
      <c r="K19" t="s">
        <v>31</v>
      </c>
      <c r="M19" t="s">
        <v>134</v>
      </c>
      <c r="N19" t="s">
        <v>135</v>
      </c>
      <c r="P19" t="s">
        <v>136</v>
      </c>
      <c r="S19" t="b">
        <v>1</v>
      </c>
      <c r="U19" s="2">
        <f>HYPERLINK("https://sbirkapp.gov.cz/detail/SPPSCAQ74QSZ6I4E", "https://sbirkapp.gov.cz/detail/SPPSCAQ74QSZ6I4E")</f>
        <v>0</v>
      </c>
      <c r="V19" t="s">
        <v>137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138</v>
      </c>
      <c r="F20" t="s">
        <v>28</v>
      </c>
      <c r="G20" t="s">
        <v>139</v>
      </c>
      <c r="H20" s="1">
        <v>45278</v>
      </c>
      <c r="I20" s="1">
        <v>45279.50528161539</v>
      </c>
      <c r="J20" t="s">
        <v>133</v>
      </c>
      <c r="K20" t="s">
        <v>31</v>
      </c>
      <c r="M20" t="s">
        <v>140</v>
      </c>
      <c r="N20" t="s">
        <v>141</v>
      </c>
      <c r="P20" t="s">
        <v>142</v>
      </c>
      <c r="S20" t="b">
        <v>1</v>
      </c>
      <c r="U20" s="2">
        <f>HYPERLINK("https://sbirkapp.gov.cz/detail/SPPZEOX62GVBCW6U", "https://sbirkapp.gov.cz/detail/SPPZEOX62GVBCW6U")</f>
        <v>0</v>
      </c>
      <c r="V20" t="s">
        <v>143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28</v>
      </c>
      <c r="G21" t="s">
        <v>114</v>
      </c>
      <c r="H21" s="1">
        <v>45278</v>
      </c>
      <c r="I21" s="1">
        <v>45279.47942794921</v>
      </c>
      <c r="J21" t="s">
        <v>133</v>
      </c>
      <c r="K21" t="s">
        <v>31</v>
      </c>
      <c r="M21" t="s">
        <v>116</v>
      </c>
      <c r="N21" t="s">
        <v>117</v>
      </c>
      <c r="P21" t="s">
        <v>145</v>
      </c>
      <c r="R21" t="s">
        <v>146</v>
      </c>
      <c r="S21" t="b">
        <v>0</v>
      </c>
      <c r="T21" s="1">
        <v>45658</v>
      </c>
      <c r="U21" s="2">
        <f>HYPERLINK("https://sbirkapp.gov.cz/detail/SPPK2J246W735BA6", "https://sbirkapp.gov.cz/detail/SPPK2J246W735BA6")</f>
        <v>0</v>
      </c>
      <c r="V21" t="s">
        <v>147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148</v>
      </c>
      <c r="F22" t="s">
        <v>28</v>
      </c>
      <c r="G22" t="s">
        <v>149</v>
      </c>
      <c r="H22" s="1">
        <v>45278</v>
      </c>
      <c r="I22" s="1">
        <v>45279.46631554133</v>
      </c>
      <c r="J22" t="s">
        <v>133</v>
      </c>
      <c r="K22" t="s">
        <v>31</v>
      </c>
      <c r="M22" t="s">
        <v>150</v>
      </c>
      <c r="N22" t="s">
        <v>151</v>
      </c>
      <c r="P22" t="s">
        <v>152</v>
      </c>
      <c r="S22" t="b">
        <v>1</v>
      </c>
      <c r="U22" s="2">
        <f>HYPERLINK("https://sbirkapp.gov.cz/detail/SPPFCYIJWGZ35UM6", "https://sbirkapp.gov.cz/detail/SPPFCYIJWGZ35UM6")</f>
        <v>0</v>
      </c>
      <c r="V22" t="s">
        <v>153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154</v>
      </c>
      <c r="F23" t="s">
        <v>28</v>
      </c>
      <c r="G23" t="s">
        <v>121</v>
      </c>
      <c r="H23" s="1">
        <v>45187</v>
      </c>
      <c r="I23" s="1">
        <v>45189.62280766773</v>
      </c>
      <c r="J23" t="s">
        <v>133</v>
      </c>
      <c r="K23" t="s">
        <v>31</v>
      </c>
      <c r="M23" t="s">
        <v>155</v>
      </c>
      <c r="N23" t="s">
        <v>156</v>
      </c>
      <c r="P23" t="s">
        <v>157</v>
      </c>
      <c r="R23" t="s">
        <v>158</v>
      </c>
      <c r="S23" t="b">
        <v>0</v>
      </c>
      <c r="T23" s="1">
        <v>45658</v>
      </c>
      <c r="U23" s="2">
        <f>HYPERLINK("https://sbirkapp.gov.cz/detail/SPP3WSNRWDV7NPD2", "https://sbirkapp.gov.cz/detail/SPP3WSNRWDV7NPD2")</f>
        <v>0</v>
      </c>
      <c r="V23" t="s">
        <v>159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160</v>
      </c>
      <c r="F24" t="s">
        <v>28</v>
      </c>
      <c r="G24" t="s">
        <v>161</v>
      </c>
      <c r="H24" s="1">
        <v>45089</v>
      </c>
      <c r="I24" s="1">
        <v>45098.42240848784</v>
      </c>
      <c r="J24" t="s">
        <v>162</v>
      </c>
      <c r="K24" t="s">
        <v>31</v>
      </c>
      <c r="M24" t="s">
        <v>163</v>
      </c>
      <c r="N24" t="s">
        <v>164</v>
      </c>
      <c r="P24" t="s">
        <v>165</v>
      </c>
      <c r="S24" t="b">
        <v>1</v>
      </c>
      <c r="U24" s="2">
        <f>HYPERLINK("https://sbirkapp.gov.cz/detail/SPPMZPLE2B7XOJQW", "https://sbirkapp.gov.cz/detail/SPPMZPLE2B7XOJQW")</f>
        <v>0</v>
      </c>
      <c r="V24" t="s">
        <v>166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167</v>
      </c>
      <c r="F25" t="s">
        <v>28</v>
      </c>
      <c r="G25" t="s">
        <v>168</v>
      </c>
      <c r="H25" s="1">
        <v>45015</v>
      </c>
      <c r="I25" s="1">
        <v>45028.46805207485</v>
      </c>
      <c r="J25" t="s">
        <v>169</v>
      </c>
      <c r="K25" t="s">
        <v>31</v>
      </c>
      <c r="M25" t="s">
        <v>170</v>
      </c>
      <c r="N25" t="s">
        <v>171</v>
      </c>
      <c r="P25" t="s">
        <v>172</v>
      </c>
      <c r="R25" t="s">
        <v>173</v>
      </c>
      <c r="S25" t="b">
        <v>0</v>
      </c>
      <c r="T25" s="1">
        <v>46211</v>
      </c>
      <c r="U25" s="2">
        <f>HYPERLINK("https://sbirkapp.gov.cz/detail/SPPLE3B6YSYM5TDG", "https://sbirkapp.gov.cz/detail/SPPLE3B6YSYM5TDG")</f>
        <v>0</v>
      </c>
      <c r="V25" t="s">
        <v>174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175</v>
      </c>
      <c r="F26" t="s">
        <v>28</v>
      </c>
      <c r="G26" t="s">
        <v>176</v>
      </c>
      <c r="H26" s="1">
        <v>44949</v>
      </c>
      <c r="I26" s="1">
        <v>44964.53063705353</v>
      </c>
      <c r="J26" t="s">
        <v>177</v>
      </c>
      <c r="K26" t="s">
        <v>31</v>
      </c>
      <c r="M26" t="s">
        <v>178</v>
      </c>
      <c r="N26" t="s">
        <v>179</v>
      </c>
      <c r="P26" t="s">
        <v>180</v>
      </c>
      <c r="S26" t="b">
        <v>1</v>
      </c>
      <c r="U26" s="2">
        <f>HYPERLINK("https://sbirkapp.gov.cz/detail/SPP3VSC7ITI4IR6W", "https://sbirkapp.gov.cz/detail/SPP3VSC7ITI4IR6W")</f>
        <v>0</v>
      </c>
      <c r="V26" t="s">
        <v>181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182</v>
      </c>
      <c r="F27" t="s">
        <v>28</v>
      </c>
      <c r="G27" t="s">
        <v>183</v>
      </c>
      <c r="H27" s="1">
        <v>41438</v>
      </c>
      <c r="I27" s="1">
        <v>44963.73842871383</v>
      </c>
      <c r="J27" t="s">
        <v>184</v>
      </c>
      <c r="K27" t="s">
        <v>185</v>
      </c>
      <c r="L27" s="1">
        <v>41442</v>
      </c>
      <c r="M27" t="s">
        <v>186</v>
      </c>
      <c r="N27" t="s">
        <v>187</v>
      </c>
      <c r="R27" t="s">
        <v>188</v>
      </c>
      <c r="S27" t="b">
        <v>0</v>
      </c>
      <c r="T27" s="1">
        <v>44985</v>
      </c>
      <c r="U27" s="2">
        <f>HYPERLINK("https://sbirkapp.gov.cz/detail/SPP5MBGBZ64DOFTS", "https://sbirkapp.gov.cz/detail/SPP5MBGBZ64DOFTS")</f>
        <v>0</v>
      </c>
      <c r="V27" t="s">
        <v>189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190</v>
      </c>
      <c r="F28" t="s">
        <v>28</v>
      </c>
      <c r="G28" t="s">
        <v>191</v>
      </c>
      <c r="H28" s="1">
        <v>41438</v>
      </c>
      <c r="I28" s="1">
        <v>44963.64007248647</v>
      </c>
      <c r="J28" t="s">
        <v>184</v>
      </c>
      <c r="K28" t="s">
        <v>185</v>
      </c>
      <c r="L28" s="1">
        <v>41442</v>
      </c>
      <c r="M28" t="s">
        <v>192</v>
      </c>
      <c r="N28" t="s">
        <v>193</v>
      </c>
      <c r="R28" t="s">
        <v>188</v>
      </c>
      <c r="S28" t="b">
        <v>0</v>
      </c>
      <c r="T28" s="1">
        <v>44985</v>
      </c>
      <c r="U28" s="2">
        <f>HYPERLINK("https://sbirkapp.gov.cz/detail/SPPRUGDSLRUNDE6E", "https://sbirkapp.gov.cz/detail/SPPRUGDSLRUNDE6E")</f>
        <v>0</v>
      </c>
      <c r="V28" t="s">
        <v>194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195</v>
      </c>
      <c r="F29" t="s">
        <v>28</v>
      </c>
      <c r="G29" t="s">
        <v>196</v>
      </c>
      <c r="H29" s="1">
        <v>44949</v>
      </c>
      <c r="I29" s="1">
        <v>44953.41947582742</v>
      </c>
      <c r="J29" t="s">
        <v>197</v>
      </c>
      <c r="K29" t="s">
        <v>31</v>
      </c>
      <c r="M29" t="s">
        <v>198</v>
      </c>
      <c r="N29" t="s">
        <v>199</v>
      </c>
      <c r="P29" t="s">
        <v>200</v>
      </c>
      <c r="S29" t="b">
        <v>1</v>
      </c>
      <c r="U29" s="2">
        <f>HYPERLINK("https://sbirkapp.gov.cz/detail/SPPZQNEW3EQYIUAC", "https://sbirkapp.gov.cz/detail/SPPZQNEW3EQYIUAC")</f>
        <v>0</v>
      </c>
      <c r="V29" t="s">
        <v>201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202</v>
      </c>
      <c r="F30" t="s">
        <v>28</v>
      </c>
      <c r="G30" t="s">
        <v>149</v>
      </c>
      <c r="H30" s="1">
        <v>44732</v>
      </c>
      <c r="I30" s="1">
        <v>44742.39844635865</v>
      </c>
      <c r="J30" t="s">
        <v>203</v>
      </c>
      <c r="K30" t="s">
        <v>31</v>
      </c>
      <c r="M30" t="s">
        <v>150</v>
      </c>
      <c r="N30" t="s">
        <v>151</v>
      </c>
      <c r="R30" t="s">
        <v>204</v>
      </c>
      <c r="S30" t="b">
        <v>0</v>
      </c>
      <c r="T30" s="1">
        <v>45292</v>
      </c>
      <c r="U30" s="2">
        <f>HYPERLINK("https://sbirkapp.gov.cz/detail/SPPJ5VDAQBMH7XKC", "https://sbirkapp.gov.cz/detail/SPPJ5VDAQBMH7XKC")</f>
        <v>0</v>
      </c>
      <c r="V30" t="s">
        <v>205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206</v>
      </c>
      <c r="F31" t="s">
        <v>28</v>
      </c>
      <c r="G31" t="s">
        <v>132</v>
      </c>
      <c r="H31" s="1">
        <v>44732</v>
      </c>
      <c r="I31" s="1">
        <v>44739.50366862606</v>
      </c>
      <c r="J31" t="s">
        <v>203</v>
      </c>
      <c r="K31" t="s">
        <v>31</v>
      </c>
      <c r="M31" t="s">
        <v>134</v>
      </c>
      <c r="N31" t="s">
        <v>135</v>
      </c>
      <c r="R31" t="s">
        <v>207</v>
      </c>
      <c r="S31" t="b">
        <v>0</v>
      </c>
      <c r="T31" s="1">
        <v>45292</v>
      </c>
      <c r="U31" s="2">
        <f>HYPERLINK("https://sbirkapp.gov.cz/detail/SPPDG74OONGHW2EO", "https://sbirkapp.gov.cz/detail/SPPDG74OONGHW2EO")</f>
        <v>0</v>
      </c>
      <c r="V31" t="s">
        <v>208</v>
      </c>
      <c r="W31">
        <v>3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209</v>
      </c>
      <c r="F32" t="s">
        <v>28</v>
      </c>
      <c r="G32" t="s">
        <v>121</v>
      </c>
      <c r="H32" s="1">
        <v>44732</v>
      </c>
      <c r="I32" s="1">
        <v>44739.43350396144</v>
      </c>
      <c r="J32" t="s">
        <v>203</v>
      </c>
      <c r="K32" t="s">
        <v>31</v>
      </c>
      <c r="M32" t="s">
        <v>155</v>
      </c>
      <c r="N32" t="s">
        <v>156</v>
      </c>
      <c r="R32" t="s">
        <v>210</v>
      </c>
      <c r="S32" t="b">
        <v>0</v>
      </c>
      <c r="T32" s="1">
        <v>45292</v>
      </c>
      <c r="U32" s="2">
        <f>HYPERLINK("https://sbirkapp.gov.cz/detail/SPP2QVELJRBOW6V4", "https://sbirkapp.gov.cz/detail/SPP2QVELJRBOW6V4")</f>
        <v>0</v>
      </c>
      <c r="V32" t="s">
        <v>211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212</v>
      </c>
      <c r="F33" t="s">
        <v>213</v>
      </c>
      <c r="G33" t="s">
        <v>214</v>
      </c>
      <c r="H33" t="s">
        <v>214</v>
      </c>
      <c r="I33" t="s">
        <v>214</v>
      </c>
      <c r="J33" t="s">
        <v>214</v>
      </c>
      <c r="K33" t="s">
        <v>214</v>
      </c>
      <c r="L33" t="s">
        <v>214</v>
      </c>
      <c r="M33" t="s">
        <v>214</v>
      </c>
      <c r="N33" t="s">
        <v>214</v>
      </c>
      <c r="O33" t="s">
        <v>214</v>
      </c>
      <c r="P33" t="s">
        <v>214</v>
      </c>
      <c r="Q33" t="s">
        <v>214</v>
      </c>
      <c r="R33" t="s">
        <v>214</v>
      </c>
      <c r="S33" t="s">
        <v>214</v>
      </c>
      <c r="T33" t="s">
        <v>214</v>
      </c>
      <c r="U33" t="s">
        <v>214</v>
      </c>
      <c r="V33" t="s">
        <v>215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216</v>
      </c>
      <c r="F34" t="s">
        <v>28</v>
      </c>
      <c r="G34" t="s">
        <v>217</v>
      </c>
      <c r="H34" s="1">
        <v>44732</v>
      </c>
      <c r="I34" s="1">
        <v>44739.40475421335</v>
      </c>
      <c r="J34" t="s">
        <v>218</v>
      </c>
      <c r="K34" t="s">
        <v>31</v>
      </c>
      <c r="M34" t="s">
        <v>219</v>
      </c>
      <c r="N34" t="s">
        <v>220</v>
      </c>
      <c r="S34" t="b">
        <v>1</v>
      </c>
      <c r="U34" s="2">
        <f>HYPERLINK("https://sbirkapp.gov.cz/detail/SPPUAQ5XIMMYLQRS", "https://sbirkapp.gov.cz/detail/SPPUAQ5XIMMYLQRS")</f>
        <v>0</v>
      </c>
      <c r="V34" t="s">
        <v>221</v>
      </c>
      <c r="W34">
        <v>3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222</v>
      </c>
      <c r="F35" t="s">
        <v>28</v>
      </c>
      <c r="G35" t="s">
        <v>223</v>
      </c>
      <c r="H35" s="1">
        <v>42180</v>
      </c>
      <c r="I35" s="1">
        <v>44692.68637150827</v>
      </c>
      <c r="J35" t="s">
        <v>224</v>
      </c>
      <c r="K35" t="s">
        <v>185</v>
      </c>
      <c r="L35" s="1">
        <v>42187</v>
      </c>
      <c r="M35" t="s">
        <v>98</v>
      </c>
      <c r="N35" t="s">
        <v>99</v>
      </c>
      <c r="R35" t="s">
        <v>225</v>
      </c>
      <c r="S35" t="b">
        <v>0</v>
      </c>
      <c r="T35" s="1">
        <v>45652</v>
      </c>
      <c r="U35" s="2">
        <f>HYPERLINK("https://sbirkapp.gov.cz/detail/SPPERYNWX6NQKXKC", "https://sbirkapp.gov.cz/detail/SPPERYNWX6NQKXKC")</f>
        <v>0</v>
      </c>
      <c r="V35" t="s">
        <v>226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227</v>
      </c>
      <c r="F36" t="s">
        <v>28</v>
      </c>
      <c r="G36" t="s">
        <v>228</v>
      </c>
      <c r="H36" s="1">
        <v>42068</v>
      </c>
      <c r="I36" s="1">
        <v>44692.68162048993</v>
      </c>
      <c r="J36" t="s">
        <v>229</v>
      </c>
      <c r="K36" t="s">
        <v>185</v>
      </c>
      <c r="L36" s="1">
        <v>42072</v>
      </c>
      <c r="M36" t="s">
        <v>198</v>
      </c>
      <c r="N36" t="s">
        <v>199</v>
      </c>
      <c r="R36" t="s">
        <v>230</v>
      </c>
      <c r="S36" t="b">
        <v>0</v>
      </c>
      <c r="T36" s="1">
        <v>44968</v>
      </c>
      <c r="U36" s="2">
        <f>HYPERLINK("https://sbirkapp.gov.cz/detail/SPPBATTYZKPOYFW2", "https://sbirkapp.gov.cz/detail/SPPBATTYZKPOYFW2")</f>
        <v>0</v>
      </c>
      <c r="V36" t="s">
        <v>231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232</v>
      </c>
      <c r="F37" t="s">
        <v>28</v>
      </c>
      <c r="G37" t="s">
        <v>233</v>
      </c>
      <c r="H37" s="1">
        <v>40682</v>
      </c>
      <c r="I37" s="1">
        <v>44692.66480374359</v>
      </c>
      <c r="J37" t="s">
        <v>234</v>
      </c>
      <c r="K37" t="s">
        <v>185</v>
      </c>
      <c r="L37" s="1">
        <v>40687</v>
      </c>
      <c r="M37" t="s">
        <v>235</v>
      </c>
      <c r="N37" t="s">
        <v>236</v>
      </c>
      <c r="S37" t="b">
        <v>1</v>
      </c>
      <c r="U37" s="2">
        <f>HYPERLINK("https://sbirkapp.gov.cz/detail/SPPDBH2KPHPKOXD6", "https://sbirkapp.gov.cz/detail/SPPDBH2KPHPKOXD6")</f>
        <v>0</v>
      </c>
      <c r="V37" t="s">
        <v>237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238</v>
      </c>
      <c r="F38" t="s">
        <v>49</v>
      </c>
      <c r="G38" t="s">
        <v>239</v>
      </c>
      <c r="H38" s="1">
        <v>44145</v>
      </c>
      <c r="I38" s="1">
        <v>44690.66759798627</v>
      </c>
      <c r="J38" t="s">
        <v>240</v>
      </c>
      <c r="K38" t="s">
        <v>185</v>
      </c>
      <c r="L38" s="1">
        <v>44145</v>
      </c>
      <c r="M38" t="s">
        <v>241</v>
      </c>
      <c r="N38" t="s">
        <v>242</v>
      </c>
      <c r="S38" t="b">
        <v>1</v>
      </c>
      <c r="U38" s="2">
        <f>HYPERLINK("https://sbirkapp.gov.cz/detail/SPP4GHCTBEXPJIAW", "https://sbirkapp.gov.cz/detail/SPP4GHCTBEXPJIAW")</f>
        <v>0</v>
      </c>
      <c r="V38" t="s">
        <v>243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244</v>
      </c>
      <c r="F39" t="s">
        <v>49</v>
      </c>
      <c r="G39" t="s">
        <v>50</v>
      </c>
      <c r="H39" s="1">
        <v>43137</v>
      </c>
      <c r="I39" s="1">
        <v>44690.60035829373</v>
      </c>
      <c r="J39" t="s">
        <v>245</v>
      </c>
      <c r="K39" t="s">
        <v>185</v>
      </c>
      <c r="L39" s="1">
        <v>43139</v>
      </c>
      <c r="M39" t="s">
        <v>246</v>
      </c>
      <c r="N39" t="s">
        <v>247</v>
      </c>
      <c r="R39" t="s">
        <v>248</v>
      </c>
      <c r="S39" t="b">
        <v>0</v>
      </c>
      <c r="T39" s="1">
        <v>45596</v>
      </c>
      <c r="U39" s="2">
        <f>HYPERLINK("https://sbirkapp.gov.cz/detail/SPP2C6LJNK5ZTNLE", "https://sbirkapp.gov.cz/detail/SPP2C6LJNK5ZTNLE")</f>
        <v>0</v>
      </c>
      <c r="V39" t="s">
        <v>249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222</v>
      </c>
      <c r="F40" t="s">
        <v>49</v>
      </c>
      <c r="G40" t="s">
        <v>107</v>
      </c>
      <c r="H40" s="1">
        <v>42185</v>
      </c>
      <c r="I40" s="1">
        <v>44690.43780495774</v>
      </c>
      <c r="J40" t="s">
        <v>250</v>
      </c>
      <c r="K40" t="s">
        <v>185</v>
      </c>
      <c r="L40" s="1">
        <v>42188</v>
      </c>
      <c r="M40" t="s">
        <v>109</v>
      </c>
      <c r="N40" t="s">
        <v>110</v>
      </c>
      <c r="R40" t="s">
        <v>111</v>
      </c>
      <c r="S40" t="b">
        <v>0</v>
      </c>
      <c r="T40" s="1">
        <v>45378</v>
      </c>
      <c r="U40" s="2">
        <f>HYPERLINK("https://sbirkapp.gov.cz/detail/SPPSRKBHEF2KPWRQ", "https://sbirkapp.gov.cz/detail/SPPSRKBHEF2KPWRQ")</f>
        <v>0</v>
      </c>
      <c r="V40" t="s">
        <v>251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252</v>
      </c>
      <c r="F41" t="s">
        <v>49</v>
      </c>
      <c r="G41" t="s">
        <v>253</v>
      </c>
      <c r="H41" s="1">
        <v>41324</v>
      </c>
      <c r="I41" s="1">
        <v>44685.73857382688</v>
      </c>
      <c r="J41" t="s">
        <v>254</v>
      </c>
      <c r="K41" t="s">
        <v>185</v>
      </c>
      <c r="L41" s="1">
        <v>41326</v>
      </c>
      <c r="M41" t="s">
        <v>255</v>
      </c>
      <c r="N41" t="s">
        <v>256</v>
      </c>
      <c r="S41" t="b">
        <v>1</v>
      </c>
      <c r="U41" s="2">
        <f>HYPERLINK("https://sbirkapp.gov.cz/detail/SPP73GHPHE2KH2CQ", "https://sbirkapp.gov.cz/detail/SPP73GHPHE2KH2CQ")</f>
        <v>0</v>
      </c>
      <c r="V41" t="s">
        <v>257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258</v>
      </c>
      <c r="F42" t="s">
        <v>49</v>
      </c>
      <c r="G42" t="s">
        <v>259</v>
      </c>
      <c r="H42" s="1">
        <v>41002</v>
      </c>
      <c r="I42" s="1">
        <v>44685.73856648982</v>
      </c>
      <c r="J42" t="s">
        <v>260</v>
      </c>
      <c r="K42" t="s">
        <v>185</v>
      </c>
      <c r="L42" s="1">
        <v>41010</v>
      </c>
      <c r="M42" t="s">
        <v>261</v>
      </c>
      <c r="N42" t="s">
        <v>262</v>
      </c>
      <c r="S42" t="s">
        <v>263</v>
      </c>
      <c r="T42" t="s">
        <v>214</v>
      </c>
      <c r="U42" s="2">
        <f>HYPERLINK("https://sbirkapp.gov.cz/detail/SPPRTVY2T22WL246", "https://sbirkapp.gov.cz/detail/SPPRTVY2T22WL246")</f>
        <v>0</v>
      </c>
      <c r="V42" t="s">
        <v>264</v>
      </c>
      <c r="W42">
        <v>3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265</v>
      </c>
      <c r="F43" t="s">
        <v>28</v>
      </c>
      <c r="G43" t="s">
        <v>266</v>
      </c>
      <c r="H43" s="1">
        <v>44371</v>
      </c>
      <c r="I43" s="1">
        <v>44685.68251719309</v>
      </c>
      <c r="J43" t="s">
        <v>267</v>
      </c>
      <c r="K43" t="s">
        <v>185</v>
      </c>
      <c r="L43" s="1">
        <v>44379</v>
      </c>
      <c r="M43" t="s">
        <v>163</v>
      </c>
      <c r="N43" t="s">
        <v>164</v>
      </c>
      <c r="R43" t="s">
        <v>268</v>
      </c>
      <c r="S43" t="b">
        <v>0</v>
      </c>
      <c r="T43" s="1">
        <v>45113</v>
      </c>
      <c r="U43" s="2">
        <f>HYPERLINK("https://sbirkapp.gov.cz/detail/SPPOBSNZZPC4HJEE", "https://sbirkapp.gov.cz/detail/SPPOBSNZZPC4HJEE")</f>
        <v>0</v>
      </c>
      <c r="V43" t="s">
        <v>269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270</v>
      </c>
      <c r="F44" t="s">
        <v>28</v>
      </c>
      <c r="G44" t="s">
        <v>271</v>
      </c>
      <c r="H44" s="1">
        <v>44546</v>
      </c>
      <c r="I44" s="1">
        <v>44685.67676124595</v>
      </c>
      <c r="J44" t="s">
        <v>272</v>
      </c>
      <c r="K44" t="s">
        <v>185</v>
      </c>
      <c r="L44" s="1">
        <v>44547</v>
      </c>
      <c r="M44" t="s">
        <v>116</v>
      </c>
      <c r="N44" t="s">
        <v>117</v>
      </c>
      <c r="R44" t="s">
        <v>118</v>
      </c>
      <c r="S44" t="b">
        <v>0</v>
      </c>
      <c r="T44" s="1">
        <v>45292</v>
      </c>
      <c r="U44" s="2">
        <f>HYPERLINK("https://sbirkapp.gov.cz/detail/SPPY6ESU6JNPKASG", "https://sbirkapp.gov.cz/detail/SPPY6ESU6JNPKASG")</f>
        <v>0</v>
      </c>
      <c r="V44" t="s">
        <v>273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274</v>
      </c>
      <c r="F45" t="s">
        <v>28</v>
      </c>
      <c r="G45" t="s">
        <v>275</v>
      </c>
      <c r="H45" s="1">
        <v>44301</v>
      </c>
      <c r="I45" s="1">
        <v>44685.64837403203</v>
      </c>
      <c r="J45" t="s">
        <v>276</v>
      </c>
      <c r="K45" t="s">
        <v>185</v>
      </c>
      <c r="L45" s="1">
        <v>44302</v>
      </c>
      <c r="M45" t="s">
        <v>140</v>
      </c>
      <c r="N45" t="s">
        <v>141</v>
      </c>
      <c r="R45" t="s">
        <v>277</v>
      </c>
      <c r="S45" t="b">
        <v>0</v>
      </c>
      <c r="T45" s="1">
        <v>45292</v>
      </c>
      <c r="U45" s="2">
        <f>HYPERLINK("https://sbirkapp.gov.cz/detail/SPPXWXS2E2JSREWM", "https://sbirkapp.gov.cz/detail/SPPXWXS2E2JSREWM")</f>
        <v>0</v>
      </c>
      <c r="V45" t="s">
        <v>278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279</v>
      </c>
      <c r="F46" t="s">
        <v>28</v>
      </c>
      <c r="G46" t="s">
        <v>168</v>
      </c>
      <c r="H46" s="1">
        <v>43559</v>
      </c>
      <c r="I46" s="1">
        <v>44685.54184302312</v>
      </c>
      <c r="J46" t="s">
        <v>280</v>
      </c>
      <c r="K46" t="s">
        <v>185</v>
      </c>
      <c r="L46" s="1">
        <v>43563</v>
      </c>
      <c r="M46" t="s">
        <v>281</v>
      </c>
      <c r="N46" t="s">
        <v>282</v>
      </c>
      <c r="R46" t="s">
        <v>283</v>
      </c>
      <c r="S46" t="b">
        <v>0</v>
      </c>
      <c r="T46" s="1">
        <v>45043</v>
      </c>
      <c r="U46" s="2">
        <f>HYPERLINK("https://sbirkapp.gov.cz/detail/SPP6QDFIG44HFUGU", "https://sbirkapp.gov.cz/detail/SPP6QDFIG44HFUGU")</f>
        <v>0</v>
      </c>
      <c r="V46" t="s">
        <v>284</v>
      </c>
      <c r="W46">
        <v>2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285</v>
      </c>
      <c r="F47" t="s">
        <v>28</v>
      </c>
      <c r="G47" t="s">
        <v>286</v>
      </c>
      <c r="H47" s="1">
        <v>42838</v>
      </c>
      <c r="I47" s="1">
        <v>44685.46539364993</v>
      </c>
      <c r="J47" t="s">
        <v>287</v>
      </c>
      <c r="K47" t="s">
        <v>185</v>
      </c>
      <c r="L47" s="1">
        <v>42850</v>
      </c>
      <c r="M47" t="s">
        <v>288</v>
      </c>
      <c r="N47" t="s">
        <v>289</v>
      </c>
      <c r="S47" t="b">
        <v>1</v>
      </c>
      <c r="U47" s="2">
        <f>HYPERLINK("https://sbirkapp.gov.cz/detail/SPPVMYYQVANXWNU4", "https://sbirkapp.gov.cz/detail/SPPVMYYQVANXWNU4")</f>
        <v>0</v>
      </c>
      <c r="V47" t="s">
        <v>290</v>
      </c>
      <c r="W47">
        <v>2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291</v>
      </c>
      <c r="F48" t="s">
        <v>28</v>
      </c>
      <c r="G48" t="s">
        <v>292</v>
      </c>
      <c r="H48" s="1">
        <v>40892</v>
      </c>
      <c r="I48" s="1">
        <v>44685.29402658703</v>
      </c>
      <c r="J48" t="s">
        <v>293</v>
      </c>
      <c r="K48" t="s">
        <v>185</v>
      </c>
      <c r="L48" s="1">
        <v>40893</v>
      </c>
      <c r="M48" t="s">
        <v>63</v>
      </c>
      <c r="N48" t="s">
        <v>64</v>
      </c>
      <c r="R48" t="s">
        <v>294</v>
      </c>
      <c r="S48" t="b">
        <v>0</v>
      </c>
      <c r="T48" s="1">
        <v>45840</v>
      </c>
      <c r="U48" s="2">
        <f>HYPERLINK("https://sbirkapp.gov.cz/detail/SPP34BQBJ2FQKP2S", "https://sbirkapp.gov.cz/detail/SPP34BQBJ2FQKP2S")</f>
        <v>0</v>
      </c>
      <c r="V48" t="s">
        <v>295</v>
      </c>
      <c r="W4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2026-08-29T09:45:05Z</dcterms:created>
  <dcterms:modified xsi:type="dcterms:W3CDTF">2026-08-29T09:45:05Z</dcterms:modified>
</cp:coreProperties>
</file>