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<sst xmlns="http://schemas.openxmlformats.org/spreadsheetml/2006/main" count="643" uniqueCount="294">
  <si>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</si>
  <si>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</si>
  <si>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</si>
  <si>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</si>
  <si>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</si>
  <si>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</si>
  <si>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</si>
  <si>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</si>
  <si>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</si>
  <si>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</si>
  <si>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</si>
  <si>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</si>
  <si>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</si>
  <si>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</si>
  <si>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</si>
  <si>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</si>
  <si>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</si>
  <si>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</si>
  <si>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</si>
  <si>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</si>
  <si>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</si>
  <si>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</si>
  <si>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</si>
  <si>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Kosmonosy</t>
  </si>
  <si>
    <t>00508870</t>
  </si>
  <si>
    <t>9b8bdin</t>
  </si>
  <si>
    <t>Středočeský kraj</t>
  </si>
  <si>
    <t>5/2026</t>
  </si>
  <si>
    <t>Nařízení</t>
  </si>
  <si>
    <t>Tržní řád</t>
  </si>
  <si>
    <t>2026-07-18</t>
  </si>
  <si>
    <t>Běžný</t>
  </si>
  <si>
    <t>regulace prodeje zboží a nabízení služeb - tržní řád</t>
  </si>
  <si>
    <t xml:space="preserve">zákon č. 455/1991 Sb., živnostenský zákon - § 18 odst. 1 </t>
  </si>
  <si>
    <t>2/2026: Tržní řád</t>
  </si>
  <si>
    <t>1727389064</t>
  </si>
  <si>
    <t>4/2026</t>
  </si>
  <si>
    <t>Obecně závazná vyhláška</t>
  </si>
  <si>
    <t>Obecně závazná vyhláška města Kosmonosy, kterou se mění Obecně závazná vyhláška města Kosmonosy o místním poplatku za užívání veřejného prostranství ze dne 26.3.2025, ve znění Obecně závazné vyhlášky města Kosmonosy o místním poplatku za užívání veřejného prostranství ze dne 25.6.2025 a Obecně závazné vyhlášky města Kosmonosy o místním poplatku za užívání veřejného prostranství ze dne 24.9.2025</t>
  </si>
  <si>
    <t>2026-04-10</t>
  </si>
  <si>
    <t>místní poplatek za užívání veřejného prostranství</t>
  </si>
  <si>
    <t>zákon č. 565/1990 Sb., o místních poplatcích - § 14 - za užívání veřejného prostranství</t>
  </si>
  <si>
    <t>12/2025: Obecně závazná vyhláška města Kosmonosy, kterou se mění Obecně závazná vyhláška města Kosmonosy o místním poplatku za užívání veřejného prostranství ze dne 26.3.2025, ve znění Obecně závazné vyhlášky města Kosmonosy o místním poplatku za užívání veřejného prostranství ze dne 25.6.2025</t>
  </si>
  <si>
    <t>1670261269</t>
  </si>
  <si>
    <t>3/2026</t>
  </si>
  <si>
    <t>Obecně závazná vyhláška města Kosmonosy o nočním klidu</t>
  </si>
  <si>
    <t>noční klid</t>
  </si>
  <si>
    <t>zákon č. 251/2016 Sb., o některých přestupcích - § 5 odst. 7</t>
  </si>
  <si>
    <t>13/2025: Obecně závazná vyhláška města Kosmonosy o nočním klidu</t>
  </si>
  <si>
    <t>1670258928</t>
  </si>
  <si>
    <t>2/2026</t>
  </si>
  <si>
    <t>2026-03-24</t>
  </si>
  <si>
    <t>5/2026: Tržní řád</t>
  </si>
  <si>
    <t>1661370909</t>
  </si>
  <si>
    <t>1/2026</t>
  </si>
  <si>
    <t>Obecně závazná vyhláška města Kosmonosy, kterou se mění Obecně závazná vyhláška města Kosmonosy o místním poplatku za odkládání komunálního odpadu z nemovité věci ze dne 23.11.2024</t>
  </si>
  <si>
    <t>2026-01-29</t>
  </si>
  <si>
    <t>místní poplatek za odkládání komunálního odpadu z nemovité věci</t>
  </si>
  <si>
    <t>zákon č. 565/1990 Sb., o místních poplatcích - § 14 - za odkládání komunálního odpadu z nemovité věci</t>
  </si>
  <si>
    <t xml:space="preserve">1/2025: Obecně závazná vyhláška Města Kosmonosy o místním poplatku za odkládání komunálního odpadu z nemovité věci </t>
  </si>
  <si>
    <t>1633869094</t>
  </si>
  <si>
    <t>13/2025</t>
  </si>
  <si>
    <t>2025-12-17</t>
  </si>
  <si>
    <t>3/2026: Obecně závazná vyhláška města Kosmonosy o nočním klidu</t>
  </si>
  <si>
    <t>1614114929</t>
  </si>
  <si>
    <t>12/2025</t>
  </si>
  <si>
    <t>Obecně závazná vyhláška města Kosmonosy, kterou se mění Obecně závazná vyhláška města Kosmonosy o místním poplatku za užívání veřejného prostranství ze dne 26.3.2025, ve znění Obecně závazné vyhlášky města Kosmonosy o místním poplatku za užívání veřejného prostranství ze dne 25.6.2025</t>
  </si>
  <si>
    <t>2025-10-22</t>
  </si>
  <si>
    <t>4/2025: Obecně závazná vyhláška města Kosmonosy o místním poplatku za užívání veřejného prostranství</t>
  </si>
  <si>
    <t>4/2026: Obecně závazná vyhláška města Kosmonosy, kterou se mění Obecně závazná vyhláška města Kosmonosy o místním poplatku za užívání veřejného prostranství ze dne 26.3.2025, ve znění Obecně závazné vyhlášky města Kosmonosy o místním poplatku za užívání veřejného prostranství ze dne 25.6.2025 a Obecně závazné vyhlášky města Kosmonosy o místním poplatku za užívání veřejného prostranství ze dne 24.9.2025</t>
  </si>
  <si>
    <t>1588116871</t>
  </si>
  <si>
    <t>11/2025</t>
  </si>
  <si>
    <t>Obecně závazná vyhláška města Kosmonosy, kterou se mění Obecně závazná vyhláška města Kosmonosy o místním poplatku za užívání veřejného prostranství ze dne 26.3.2025</t>
  </si>
  <si>
    <t>2025-07-15</t>
  </si>
  <si>
    <t>1545563104</t>
  </si>
  <si>
    <t>10/2025</t>
  </si>
  <si>
    <t xml:space="preserve">Nařízení, kterým se vydává Ceník města Kosmonosy za užívání vymezených komunikací ve vymezených oblastech k stání silničního motorového vozidla </t>
  </si>
  <si>
    <t>2025-06-15</t>
  </si>
  <si>
    <t xml:space="preserve">pozemní komunikace - zpoplatnění stání a odstavení </t>
  </si>
  <si>
    <t xml:space="preserve">zákon č. 13/1997 Sb., o pozemních komunikacích - § 23 odst. 1 </t>
  </si>
  <si>
    <t>3/2024: Nařízení, kterým se vydává Ceník města Kosmonosy za užívání vymezených komunikací ve vymezených oblastech k stání silničního motorového vozidla</t>
  </si>
  <si>
    <t>1532148983</t>
  </si>
  <si>
    <t>9/2025</t>
  </si>
  <si>
    <t>Obecně závazná vyhláška města Kosmonosy  k zajištění udržování čistoty ulic a jiných veřejných prostranství, k ochraně životního prostředí, zeleně v zástavbě a ostatní veřejné zeleně</t>
  </si>
  <si>
    <t>2025-05-14</t>
  </si>
  <si>
    <t>veřejný pořádek - údržba a ochrana veřejné zeleně</t>
  </si>
  <si>
    <t>zákon č. 128/2000 Sb., o obcích - § 10 písm. c) - údržba a ochrana veřejné zeleně</t>
  </si>
  <si>
    <t>2/2006: Vyhláška města Kosmonosy č.2/2006 k zajištění čistoty, bezpečnosti a veřejného pořádku</t>
  </si>
  <si>
    <t>1516193296</t>
  </si>
  <si>
    <t>8/2025</t>
  </si>
  <si>
    <t>Obecně závazná vyhláška města Kosmonosy, kterou se vydává požární řád obce</t>
  </si>
  <si>
    <t>požární ochrana - požární řád</t>
  </si>
  <si>
    <t>zákon č. 133/1985 Sb., o požární ochraně - § 29 odst. 1 písm. o) bod 1</t>
  </si>
  <si>
    <t>4/2003: Vyhláška města Kosmonosy 4/2003 o požárním řádu obce</t>
  </si>
  <si>
    <t>1516155010</t>
  </si>
  <si>
    <t>7/2025</t>
  </si>
  <si>
    <t>Obecně závazná vyhláška města Kosmonosy  o městské policii</t>
  </si>
  <si>
    <t>obecní policie</t>
  </si>
  <si>
    <t xml:space="preserve">zákon č. 553/1991 Sb., o obecní policii - § 1 odst. 1 </t>
  </si>
  <si>
    <t xml:space="preserve">1/1992: Vyhláška města Kosmonosy o Městské policii 1/1992; 06/2006: Vyhláška města Kosmonosy 6/06 o změně Obecně závazné vyhlášky o MP č. 1/92 ze dne 18.3.1992 ; 7/2006: Vyhláška města Kosmonosy 7/06 - stejnokroj strážníků MP a o jeho nošení </t>
  </si>
  <si>
    <t>1516147939</t>
  </si>
  <si>
    <t>6/2025</t>
  </si>
  <si>
    <t>Obecně závazná vyhláška města Kosmonosy o regulaci provozování hazardních her</t>
  </si>
  <si>
    <t>hazardní hry</t>
  </si>
  <si>
    <t>zákon č. 186/2016 Sb., o hazardních hrách - § 12 odst. 1</t>
  </si>
  <si>
    <t>1/2017: Vyhláška města Kosmonosy 1/2017 o regulaci provozování hazardních her; 3/2017: Vyhláška města Kosmonosy 3-2017 , kterou se mění Obecně závazná vyhláška 1/2017 o regulaci provozování hazardních her</t>
  </si>
  <si>
    <t>1516144268</t>
  </si>
  <si>
    <t>5/2025</t>
  </si>
  <si>
    <t>Obecně závazná vyhláška města Kosmonosy o místním poplatku z pobytu</t>
  </si>
  <si>
    <t>místní poplatek z pobytu</t>
  </si>
  <si>
    <t>zákon č. 565/1990 Sb., o místních poplatcích - § 14 - z pobytu</t>
  </si>
  <si>
    <t>1/2021: Vyhláška města Kosmonosy č.1/2021 o místním poplatku z pobytu</t>
  </si>
  <si>
    <t>1516138914</t>
  </si>
  <si>
    <t>4/2025</t>
  </si>
  <si>
    <t>Obecně závazná vyhláška města Kosmonosy o místním poplatku za užívání veřejného prostranství</t>
  </si>
  <si>
    <t>2025-04-11</t>
  </si>
  <si>
    <t>4/2019: Vyhláška města Kosmonosy 4/2019 o místním poplatku za užívání veřejného prostranství</t>
  </si>
  <si>
    <t>11/2025: Obecně závazná vyhláška města Kosmonosy, kterou se mění Obecně závazná vyhláška města Kosmonosy o místním poplatku za užívání veřejného prostranství ze dne 26.3.2025; 11/2025: Obecně závazná vyhláška města Kosmonosy, kterou se mění Obecně závazná vyhláška města Kosmonosy o místním poplatku za užívání veřejného prostranství ze dne 26.3.2025; 12/2025: Obecně závazná vyhláška města Kosmonosy, kterou se mění Obecně závazná vyhláška města Kosmonosy o místním poplatku za užívání veřejného prostranství ze dne 26.3.2025, ve znění Obecně závazné vyhlášky města Kosmonosy o místním poplatku za užívání veřejného prostranství ze dne 25.6.2025</t>
  </si>
  <si>
    <t>1500816862</t>
  </si>
  <si>
    <t>3/2025</t>
  </si>
  <si>
    <t>Obecně závazná vyhláška města Kosmonosy o místním poplatku ze psů</t>
  </si>
  <si>
    <t>místní poplatek ze psů</t>
  </si>
  <si>
    <t>zákon č. 565/1990 Sb., o místních poplatcích - § 14 - ze psů</t>
  </si>
  <si>
    <t>3/2020: kterou se mění obecně závazná vyhláška č. 5/2019, o místním poplatku ze psů</t>
  </si>
  <si>
    <t>1500795138</t>
  </si>
  <si>
    <t>2/2025</t>
  </si>
  <si>
    <t>Obecně závazná vyhláška města Kosmonosy, kterou se mění Obecně závazná vyhláška města Kosmonosy č. 2/2023 o stanovení obecního systému odpadového hospodářství</t>
  </si>
  <si>
    <t>2025-02-19</t>
  </si>
  <si>
    <t>systém odpadového hospodářství</t>
  </si>
  <si>
    <t>zákon č. 541/2020 Sb., o odpadech - § 59 odst. 4</t>
  </si>
  <si>
    <t>6/2023: Obecně závazná vyhláška města Kosmonosy č. 2/2023 o stanovení obecního systému odpadového hospodářství</t>
  </si>
  <si>
    <t>1474890504</t>
  </si>
  <si>
    <t>1/2025</t>
  </si>
  <si>
    <t xml:space="preserve">Obecně závazná vyhláška Města Kosmonosy o místním poplatku za odkládání komunálního odpadu z nemovité věci </t>
  </si>
  <si>
    <t>2025-02-11</t>
  </si>
  <si>
    <t>5/2023: Obecně závazná vyhláška města Kosmonosy č. 1/2023, o místním poplatku za odkládání komunálního odpadu z nemovité věci</t>
  </si>
  <si>
    <t>1/2026: Obecně závazná vyhláška města Kosmonosy, kterou se mění Obecně závazná vyhláška města Kosmonosy o místním poplatku za odkládání komunálního odpadu z nemovité věci ze dne 23.11.2024; 1/2026: Obecně závazná vyhláška města Kosmonosy, kterou se mění Obecně závazná vyhláška města Kosmonosy o místním poplatku za odkládání komunálního odpadu z nemovité věci ze dne 23.11.2024</t>
  </si>
  <si>
    <t>1471376295</t>
  </si>
  <si>
    <t>1/2019</t>
  </si>
  <si>
    <t>Vyhláška města Kosmonosy o stanovení koeficientu pro výpočet daně z nemovitých věcí 1/2019</t>
  </si>
  <si>
    <t>2020-01-01</t>
  </si>
  <si>
    <t>Dle přechodného ustanovení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</si>
  <si>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</si>
  <si>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</si>
  <si>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4/2024: Obecně závazná vyhláška města Kosmonosy o stanovení místního koeficientu pro jednotlivé skupiny nemovitých věcí</t>
  </si>
  <si>
    <t>1448170319</t>
  </si>
  <si>
    <t>1/2002</t>
  </si>
  <si>
    <t>Vyhláška města Kosmonosy o praporu města Kosmonosy a jeho užívání 1/2002</t>
  </si>
  <si>
    <t>2002-03-11</t>
  </si>
  <si>
    <t>jiná</t>
  </si>
  <si>
    <t xml:space="preserve">ústavní zákon č. 1/1993 Sb., Ústava České republiky - čl. 104 odst. 3 </t>
  </si>
  <si>
    <t>1448167084</t>
  </si>
  <si>
    <t>1/1992</t>
  </si>
  <si>
    <t>Vyhláška města Kosmonosy o Městské policii 1/1992</t>
  </si>
  <si>
    <t>1992-03-18</t>
  </si>
  <si>
    <t xml:space="preserve">06/2006: Vyhláška města Kosmonosy 6/06 o změně Obecně závazné vyhlášky o MP č. 1/92 ze dne 18.3.1992 </t>
  </si>
  <si>
    <t>7/2025: Obecně závazná vyhláška města Kosmonosy  o městské policii</t>
  </si>
  <si>
    <t>1448162447</t>
  </si>
  <si>
    <t>3/2020</t>
  </si>
  <si>
    <t>kterou se mění obecně závazná vyhláška č. 5/2019, o místním poplatku ze psů</t>
  </si>
  <si>
    <t>2020-05-05</t>
  </si>
  <si>
    <t>3/2025: Obecně závazná vyhláška města Kosmonosy o místním poplatku ze psů</t>
  </si>
  <si>
    <t>1448160158</t>
  </si>
  <si>
    <t>2/2006</t>
  </si>
  <si>
    <t>Vyhláška města Kosmonosy č.2/2006 k zajištění čistoty, bezpečnosti a veřejného pořádku</t>
  </si>
  <si>
    <t>2006-03-15</t>
  </si>
  <si>
    <t>veřejný pořádek - jiné</t>
  </si>
  <si>
    <t>zákon č. 128/2000 Sb., o obcích - § 10 písm. a) - jiné</t>
  </si>
  <si>
    <t>9/2025: Obecně závazná vyhláška města Kosmonosy  k zajištění udržování čistoty ulic a jiných veřejných prostranství, k ochraně životního prostředí, zeleně v zástavbě a ostatní veřejné zeleně</t>
  </si>
  <si>
    <t>1448155779</t>
  </si>
  <si>
    <t>1/2021</t>
  </si>
  <si>
    <t>Vyhláška města Kosmonosy č.1/2021 o místním poplatku z pobytu</t>
  </si>
  <si>
    <t>2021-07-29</t>
  </si>
  <si>
    <t>5/2025: Obecně závazná vyhláška města Kosmonosy o místním poplatku z pobytu</t>
  </si>
  <si>
    <t>1448151321</t>
  </si>
  <si>
    <t>1/2007</t>
  </si>
  <si>
    <t>Vyhláška města Kosmonosy č.1/2007 - O stanovení spádových obvodů  ZŠ zřizovaných městem Kosmonosy</t>
  </si>
  <si>
    <t>2007-05-29</t>
  </si>
  <si>
    <t>školské obvody - základní školy</t>
  </si>
  <si>
    <t>zákon č. 561/2004 Sb., školský zákon - § 178 odst. 2 písm. b)</t>
  </si>
  <si>
    <t>1448145208</t>
  </si>
  <si>
    <t>7/2006</t>
  </si>
  <si>
    <t xml:space="preserve">Vyhláška města Kosmonosy 7/06 - stejnokroj strážníků MP a o jeho nošení </t>
  </si>
  <si>
    <t>2006-09-30</t>
  </si>
  <si>
    <t>1448137555</t>
  </si>
  <si>
    <t>06/2006</t>
  </si>
  <si>
    <t xml:space="preserve">Vyhláška města Kosmonosy 6/06 o změně Obecně závazné vyhlášky o MP č. 1/92 ze dne 18.3.1992 </t>
  </si>
  <si>
    <t>2006-09-15</t>
  </si>
  <si>
    <t>1/1992: Vyhláška města Kosmonosy o Městské policii 1/1992</t>
  </si>
  <si>
    <t>1448133650</t>
  </si>
  <si>
    <t>4/2019</t>
  </si>
  <si>
    <t>Vyhláška města Kosmonosy 4/2019 o místním poplatku za užívání veřejného prostranství</t>
  </si>
  <si>
    <t>1448126704</t>
  </si>
  <si>
    <t>4/2003</t>
  </si>
  <si>
    <t>Vyhláška města Kosmonosy 4/2003 o požárním řádu obce</t>
  </si>
  <si>
    <t>2003-11-18</t>
  </si>
  <si>
    <t>8/2025: Obecně závazná vyhláška města Kosmonosy, kterou se vydává požární řád obce</t>
  </si>
  <si>
    <t>1448118193</t>
  </si>
  <si>
    <t>3/2017</t>
  </si>
  <si>
    <t>Vyhláška města Kosmonosy 3-2017 , kterou se mění Obecně závazná vyhláška 1/2017 o regulaci provozování hazardních her</t>
  </si>
  <si>
    <t>2017-05-17</t>
  </si>
  <si>
    <t>1/2017: Vyhláška města Kosmonosy 1/2017 o regulaci provozování hazardních her</t>
  </si>
  <si>
    <t>6/2025: Obecně závazná vyhláška města Kosmonosy o regulaci provozování hazardních her</t>
  </si>
  <si>
    <t>1448114170</t>
  </si>
  <si>
    <t>1/2017</t>
  </si>
  <si>
    <t>Vyhláška města Kosmonosy 1/2017 o regulaci provozování hazardních her</t>
  </si>
  <si>
    <t>2017-03-11</t>
  </si>
  <si>
    <t>3/2017: Vyhláška města Kosmonosy 3-2017 , kterou se mění Obecně závazná vyhláška 1/2017 o regulaci provozování hazardních her</t>
  </si>
  <si>
    <t>1448111542</t>
  </si>
  <si>
    <t>1/2013</t>
  </si>
  <si>
    <t>Nařízení města Kosmonosy 1-2013 zákaz šíření reklam na veřejně přístupných místech mimo provozovnu</t>
  </si>
  <si>
    <t>2013-03-19</t>
  </si>
  <si>
    <t>reklama na veřejných místech</t>
  </si>
  <si>
    <t>zákon č. 40/1995 Sb., o regulaci reklamy - § 2 odst. 1 písm. d) a odst. 5</t>
  </si>
  <si>
    <t>1448105742</t>
  </si>
  <si>
    <t>5/2024</t>
  </si>
  <si>
    <t>Obecně závazná vyhláška města Kosmonosy, kterou se stanoví část společného školského obvodu základní školy</t>
  </si>
  <si>
    <t>2024-10-01</t>
  </si>
  <si>
    <t>zákon č. 561/2004 Sb., školský zákon - § 178 odst. 2 písm. c)</t>
  </si>
  <si>
    <t>1/2024: Obecně závazná vyhláška města Kosmonosy č. 1/2024,  kterou se stanoví společný školských obvod Základní školy Kosmonosy, Podzámecká 1, okres Mladá Boleslav, příspěvková organizace, zřizované městem Kosmonosy</t>
  </si>
  <si>
    <t>1412638039</t>
  </si>
  <si>
    <t>4/2024</t>
  </si>
  <si>
    <t>Obecně závazná vyhláška města Kosmonosy 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</si>
  <si>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</si>
  <si>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</si>
  <si>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</si>
  <si>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1/2019: Vyhláška města Kosmonosy o stanovení koeficientu pro výpočet daně z nemovitých věcí 1/2019</t>
  </si>
  <si>
    <t>1411242785</t>
  </si>
  <si>
    <t>3/2024</t>
  </si>
  <si>
    <t>Nařízení, kterým se vydává Ceník města Kosmonosy za užívání vymezených komunikací ve vymezených oblastech k stání silničního motorového vozidla</t>
  </si>
  <si>
    <t>2024-09-27</t>
  </si>
  <si>
    <t>4/2023: Nařízení č. 4/2023, kterým se vydává Ceník města Kosmonosy za užívání vymezených komunikací ve vymezených oblastech k stání silničního motorového vozidla</t>
  </si>
  <si>
    <t xml:space="preserve">10/2025: Nařízení, kterým se vydává Ceník města Kosmonosy za užívání vymezených komunikací ve vymezených oblastech k stání silničního motorového vozidla ; 10/2025: Nařízení, kterým se vydává Ceník města Kosmonosy za užívání vymezených komunikací ve vymezených oblastech k stání silničního motorového vozidla </t>
  </si>
  <si>
    <t>1411237795</t>
  </si>
  <si>
    <t>2/2024</t>
  </si>
  <si>
    <t xml:space="preserve">Nařízení, kterým se vymezují oblasti Kosmonosy, ve kterých lze místní komunikace nebo jejich určené úseky užít k stání silničních motorových vozidel za cenu sjednanou v souladu s cenovými předpisy </t>
  </si>
  <si>
    <t>3/2023: Nařízení č. 3/2023, kterým se vymezují oblasti města Kosmonosy, ve kterých lze místní komunikace nebo jejich určené úseky užít k stání silničních motorových vozidel za cenu sjednanou v souladu s cenovými předpisy</t>
  </si>
  <si>
    <t>1411235689</t>
  </si>
  <si>
    <t>1/2024</t>
  </si>
  <si>
    <t>Obecně závazná vyhláška města Kosmonosy č. 1/2024,  kterou se stanoví společný školských obvod Základní školy Kosmonosy, Podzámecká 1, okres Mladá Boleslav, příspěvková organizace, zřizované městem Kosmonosy</t>
  </si>
  <si>
    <t>2024-07-23</t>
  </si>
  <si>
    <t>5/2024: Obecně závazná vyhláška města Kosmonosy, kterou se stanoví část společného školského obvodu základní školy</t>
  </si>
  <si>
    <t>1382667016</t>
  </si>
  <si>
    <t>7/2023</t>
  </si>
  <si>
    <t>Obecně závazná vyhláška města Kosmonosy č. 3/2023, o regulaci hlučných činností</t>
  </si>
  <si>
    <t>2023-12-19</t>
  </si>
  <si>
    <t>veřejný pořádek - hlučné činnosti</t>
  </si>
  <si>
    <t>zákon č. 128/2000 Sb., o obcích - § 10 písm. a) - hlučné činnosti</t>
  </si>
  <si>
    <t>1280889586</t>
  </si>
  <si>
    <t>6/2023</t>
  </si>
  <si>
    <t>Obecně závazná vyhláška města Kosmonosy č. 2/2023 o stanovení obecního systému odpadového hospodářství</t>
  </si>
  <si>
    <t>2024-01-01</t>
  </si>
  <si>
    <t>2/2025: Obecně závazná vyhláška města Kosmonosy, kterou se mění Obecně závazná vyhláška města Kosmonosy č. 2/2023 o stanovení obecního systému odpadového hospodářství</t>
  </si>
  <si>
    <t>1280887691</t>
  </si>
  <si>
    <t>5/2023</t>
  </si>
  <si>
    <t>Obecně závazná vyhláška města Kosmonosy č. 1/2023, o místním poplatku za odkládání komunálního odpadu z nemovité věci</t>
  </si>
  <si>
    <t>2/2021: Obecně závazná vyhláška č. 2/2021 o místním poplatku za obecní systém odpadového hospodářství; 1/2022: Obecně závazná vyhláška města Kosmonosy, kterou se mění obecně závazná vyhláška města Kosmonosy č. 2/2021, o místním poplatku za obecní systém odpadového hospodářství</t>
  </si>
  <si>
    <t>1280880570</t>
  </si>
  <si>
    <t>4/2023</t>
  </si>
  <si>
    <t>Nařízení č. 4/2023, kterým se vydává Ceník města Kosmonosy za užívání vymezených komunikací ve vymezených oblastech k stání silničního motorového vozidla</t>
  </si>
  <si>
    <t>2023-08-15</t>
  </si>
  <si>
    <t>2/2023: Nařízení č. 2/2023, kterým se vydává Ceník města Kosmonosy za užívání vymezených komunikací ve vymezených oblastech k stání silničního motorového vozidla</t>
  </si>
  <si>
    <t>1222456607</t>
  </si>
  <si>
    <t>3/2023</t>
  </si>
  <si>
    <t>Nařízení č. 3/2023, kterým se vymezují oblasti města Kosmonosy, ve kterých lze místní komunikace nebo jejich určené úseky užít k stání silničních motorových vozidel za cenu sjednanou v souladu s cenovými předpisy</t>
  </si>
  <si>
    <t>1/2023: Nařízení č. 1/2023, kterým se vymezují oblasti města Kosmonosy, ve kterých lze místní komunikace nebo jejich určené úseky užít k stání silničních motorových vozidel za cenu sjednanou v souladu s cenovými předpisy</t>
  </si>
  <si>
    <t xml:space="preserve">2/2024: Nařízení, kterým se vymezují oblasti Kosmonosy, ve kterých lze místní komunikace nebo jejich určené úseky užít k stání silničních motorových vozidel za cenu sjednanou v souladu s cenovými předpisy </t>
  </si>
  <si>
    <t>1222453117</t>
  </si>
  <si>
    <t>2/2023</t>
  </si>
  <si>
    <t>Nařízení č. 2/2023, kterým se vydává Ceník města Kosmonosy za užívání vymezených komunikací ve vymezených oblastech k stání silničního motorového vozidla</t>
  </si>
  <si>
    <t>2023-07-18</t>
  </si>
  <si>
    <t>1211277474</t>
  </si>
  <si>
    <t>1/2023</t>
  </si>
  <si>
    <t>Nařízení č. 1/2023, kterým se vymezují oblasti města Kosmonosy, ve kterých lze místní komunikace nebo jejich určené úseky užít k stání silničních motorových vozidel za cenu sjednanou v souladu s cenovými předpisy</t>
  </si>
  <si>
    <t>3/2023: Nařízení č. 3/2023, kterým se vymezují oblasti města Kosmonosy, ve kterých lze místní komunikace nebo jejich určené úseky užít k stání silničních motorových vozidel za cenu sjednanou v souladu s cenovými předpisy; 3/2023: Nařízení č. 3/2023, kterým se vymezují oblasti města Kosmonosy, ve kterých lze místní komunikace nebo jejich určené úseky užít k stání silničních motorových vozidel za cenu sjednanou v souladu s cenovými předpisy</t>
  </si>
  <si>
    <t>1211255436</t>
  </si>
  <si>
    <t>2/2022</t>
  </si>
  <si>
    <t>Obecně závazná vyhláška města Kosmonosy č. 2/2022, o zákazu požívání alkoholických nápojů a užívání jiných návykových látek na veřejném prostranství obce Kosmonosy a osad Horní Stakory a Chaloupky</t>
  </si>
  <si>
    <t>2022-05-26</t>
  </si>
  <si>
    <t>veřejný pořádek - konzumace alkoholu; veřejný pořádek - jiné</t>
  </si>
  <si>
    <t>zákon č. 128/2000 Sb., o obcích - § 10 písm. a) - konzumace alkoholu; zákon č. 128/2000 Sb., o obcích - § 10 písm. a) - jiné</t>
  </si>
  <si>
    <t>1037718035</t>
  </si>
  <si>
    <t>1/2022</t>
  </si>
  <si>
    <t>Obecně závazná vyhláška města Kosmonosy, kterou se mění obecně závazná vyhláška města Kosmonosy č. 2/2021, o místním poplatku za obecní systém odpadového hospodářství</t>
  </si>
  <si>
    <t>2022-02-26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</si>
  <si>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</si>
  <si>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</si>
  <si>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č. 2/2021 o místním poplatku za obecní systém odpadového hospodářství</t>
  </si>
  <si>
    <t>1001991659</t>
  </si>
  <si>
    <t>2/2021</t>
  </si>
  <si>
    <t>Obecně závazná vyhláška č. 2/2021 o místním poplatku za obecní systém odpadového hospodářství</t>
  </si>
  <si>
    <t>2022-01-01</t>
  </si>
  <si>
    <t>1/2022: Obecně závazná vyhláška města Kosmonosy, kterou se mění obecně závazná vyhláška města Kosmonosy č. 2/2021, o místním poplatku za obecní systém odpadového hospodářství</t>
  </si>
  <si>
    <t>1001984542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</si>
</sst>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46205</v>
      </c>
      <c r="I2" s="1">
        <v>46206.32946688653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HYPERLINK("https://sbirkapp.gov.cz/detail/SPP3WRETNCXEVXNM", "https://sbirkapp.gov.cz/detail/SPP3WRETNCXEVXNM")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46106</v>
      </c>
      <c r="I3" s="1">
        <v>46107.28651505333</v>
      </c>
      <c r="J3" t="s">
        <v>39</v>
      </c>
      <c r="K3" t="s">
        <v>31</v>
      </c>
      <c r="M3" t="s">
        <v>40</v>
      </c>
      <c r="N3" t="s">
        <v>41</v>
      </c>
      <c r="O3" t="s">
        <v>42</v>
      </c>
      <c r="S3" t="b">
        <v>1</v>
      </c>
      <c r="U3" s="2">
        <f>HYPERLINK("https://sbirkapp.gov.cz/detail/SPPEKJEWSKYEBJQO", "https://sbirkapp.gov.cz/detail/SPPEKJEWSKYEBJQO")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46106</v>
      </c>
      <c r="I4" s="1">
        <v>46107.27865064375</v>
      </c>
      <c r="J4" t="s">
        <v>39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HYPERLINK("https://sbirkapp.gov.cz/detail/SPPLQNDUXWUXLD7I", "https://sbirkapp.gov.cz/detail/SPPLQNDUXWUXLD7I")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29</v>
      </c>
      <c r="H5" s="1">
        <v>46086</v>
      </c>
      <c r="I5" s="1">
        <v>46090.62552484062</v>
      </c>
      <c r="J5" t="s">
        <v>51</v>
      </c>
      <c r="K5" t="s">
        <v>31</v>
      </c>
      <c r="M5" t="s">
        <v>32</v>
      </c>
      <c r="N5" t="s">
        <v>33</v>
      </c>
      <c r="R5" t="s">
        <v>52</v>
      </c>
      <c r="S5" t="b">
        <v>0</v>
      </c>
      <c r="T5" s="1">
        <v>46221</v>
      </c>
      <c r="U5" s="2">
        <f>HYPERLINK("https://sbirkapp.gov.cz/detail/SPPY2W4SJYZQ5FVO", "https://sbirkapp.gov.cz/detail/SPPY2W4SJYZQ5FVO")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37</v>
      </c>
      <c r="G6" t="s">
        <v>55</v>
      </c>
      <c r="H6" s="1">
        <v>45952</v>
      </c>
      <c r="I6" s="1">
        <v>46036.68314407868</v>
      </c>
      <c r="J6" t="s">
        <v>56</v>
      </c>
      <c r="K6" t="s">
        <v>31</v>
      </c>
      <c r="M6" t="s">
        <v>57</v>
      </c>
      <c r="N6" t="s">
        <v>58</v>
      </c>
      <c r="O6" t="s">
        <v>59</v>
      </c>
      <c r="S6" t="b">
        <v>1</v>
      </c>
      <c r="U6" s="2">
        <f>HYPERLINK("https://sbirkapp.gov.cz/detail/SPPKWS2LST6NZ4VK", "https://sbirkapp.gov.cz/detail/SPPKWS2LST6NZ4VK")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37</v>
      </c>
      <c r="G7" t="s">
        <v>45</v>
      </c>
      <c r="H7" s="1">
        <v>45987</v>
      </c>
      <c r="I7" s="1">
        <v>45993.49890787579</v>
      </c>
      <c r="J7" t="s">
        <v>62</v>
      </c>
      <c r="K7" t="s">
        <v>31</v>
      </c>
      <c r="M7" t="s">
        <v>46</v>
      </c>
      <c r="N7" t="s">
        <v>47</v>
      </c>
      <c r="R7" t="s">
        <v>63</v>
      </c>
      <c r="S7" t="b">
        <v>0</v>
      </c>
      <c r="T7" s="1">
        <v>46122</v>
      </c>
      <c r="U7" s="2">
        <f>HYPERLINK("https://sbirkapp.gov.cz/detail/SPPE4HTEKO2PRZRS", "https://sbirkapp.gov.cz/detail/SPPE4HTEKO2PRZRS")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37</v>
      </c>
      <c r="G8" t="s">
        <v>66</v>
      </c>
      <c r="H8" s="1">
        <v>45924</v>
      </c>
      <c r="I8" s="1">
        <v>45937.36085783187</v>
      </c>
      <c r="J8" t="s">
        <v>67</v>
      </c>
      <c r="K8" t="s">
        <v>31</v>
      </c>
      <c r="M8" t="s">
        <v>40</v>
      </c>
      <c r="N8" t="s">
        <v>41</v>
      </c>
      <c r="O8" t="s">
        <v>68</v>
      </c>
      <c r="Q8" t="s">
        <v>69</v>
      </c>
      <c r="S8" t="b">
        <v>1</v>
      </c>
      <c r="U8" s="2">
        <f>HYPERLINK("https://sbirkapp.gov.cz/detail/SPPRH3GXYBYIDFNW", "https://sbirkapp.gov.cz/detail/SPPRH3GXYBYIDFNW")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37</v>
      </c>
      <c r="G9" t="s">
        <v>72</v>
      </c>
      <c r="H9" s="1">
        <v>45833</v>
      </c>
      <c r="I9" s="1">
        <v>45838.45588446634</v>
      </c>
      <c r="J9" t="s">
        <v>73</v>
      </c>
      <c r="K9" t="s">
        <v>31</v>
      </c>
      <c r="M9" t="s">
        <v>40</v>
      </c>
      <c r="N9" t="s">
        <v>41</v>
      </c>
      <c r="O9" t="s">
        <v>68</v>
      </c>
      <c r="Q9" t="s">
        <v>42</v>
      </c>
      <c r="S9" t="b">
        <v>1</v>
      </c>
      <c r="U9" s="2">
        <f>HYPERLINK("https://sbirkapp.gov.cz/detail/SPPQMLOREADVEUXE", "https://sbirkapp.gov.cz/detail/SPPQMLOREADVEUXE")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45806</v>
      </c>
      <c r="I10" s="1">
        <v>45807.41180248861</v>
      </c>
      <c r="J10" t="s">
        <v>77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HYPERLINK("https://sbirkapp.gov.cz/detail/SPPZJCPROE3GNOJE", "https://sbirkapp.gov.cz/detail/SPPZJCPROE3GNOJE")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37</v>
      </c>
      <c r="G11" t="s">
        <v>83</v>
      </c>
      <c r="H11" s="1">
        <v>45770</v>
      </c>
      <c r="I11" s="1">
        <v>45776.34219293851</v>
      </c>
      <c r="J11" t="s">
        <v>84</v>
      </c>
      <c r="K11" t="s">
        <v>31</v>
      </c>
      <c r="M11" t="s">
        <v>85</v>
      </c>
      <c r="N11" t="s">
        <v>86</v>
      </c>
      <c r="P11" t="s">
        <v>87</v>
      </c>
      <c r="S11" t="b">
        <v>1</v>
      </c>
      <c r="U11" s="2">
        <f>HYPERLINK("https://sbirkapp.gov.cz/detail/SPP3B37T5C3JDHLK", "https://sbirkapp.gov.cz/detail/SPP3B37T5C3JDHLK")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37</v>
      </c>
      <c r="G12" t="s">
        <v>90</v>
      </c>
      <c r="H12" s="1">
        <v>45770</v>
      </c>
      <c r="I12" s="1">
        <v>45776.30972621185</v>
      </c>
      <c r="J12" t="s">
        <v>84</v>
      </c>
      <c r="K12" t="s">
        <v>31</v>
      </c>
      <c r="M12" t="s">
        <v>91</v>
      </c>
      <c r="N12" t="s">
        <v>92</v>
      </c>
      <c r="P12" t="s">
        <v>93</v>
      </c>
      <c r="S12" t="b">
        <v>1</v>
      </c>
      <c r="U12" s="2">
        <f>HYPERLINK("https://sbirkapp.gov.cz/detail/SPPICROZF3YUKB5I", "https://sbirkapp.gov.cz/detail/SPPICROZF3YUKB5I")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37</v>
      </c>
      <c r="G13" t="s">
        <v>96</v>
      </c>
      <c r="H13" s="1">
        <v>45770</v>
      </c>
      <c r="I13" s="1">
        <v>45776.30133531473</v>
      </c>
      <c r="J13" t="s">
        <v>84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HYPERLINK("https://sbirkapp.gov.cz/detail/SPPNCT5APQHDY4EE", "https://sbirkapp.gov.cz/detail/SPPNCT5APQHDY4EE")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37</v>
      </c>
      <c r="G14" t="s">
        <v>102</v>
      </c>
      <c r="H14" s="1">
        <v>45770</v>
      </c>
      <c r="I14" s="1">
        <v>45776.29293361756</v>
      </c>
      <c r="J14" t="s">
        <v>84</v>
      </c>
      <c r="K14" t="s">
        <v>31</v>
      </c>
      <c r="M14" t="s">
        <v>103</v>
      </c>
      <c r="N14" t="s">
        <v>104</v>
      </c>
      <c r="P14" t="s">
        <v>105</v>
      </c>
      <c r="S14" t="b">
        <v>1</v>
      </c>
      <c r="U14" s="2">
        <f>HYPERLINK("https://sbirkapp.gov.cz/detail/SPPAVDVO7YMVNO5M", "https://sbirkapp.gov.cz/detail/SPPAVDVO7YMVNO5M")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37</v>
      </c>
      <c r="G15" t="s">
        <v>108</v>
      </c>
      <c r="H15" s="1">
        <v>45770</v>
      </c>
      <c r="I15" s="1">
        <v>45776.28037936118</v>
      </c>
      <c r="J15" t="s">
        <v>84</v>
      </c>
      <c r="K15" t="s">
        <v>31</v>
      </c>
      <c r="M15" t="s">
        <v>109</v>
      </c>
      <c r="N15" t="s">
        <v>110</v>
      </c>
      <c r="P15" t="s">
        <v>111</v>
      </c>
      <c r="S15" t="b">
        <v>1</v>
      </c>
      <c r="U15" s="2">
        <f>HYPERLINK("https://sbirkapp.gov.cz/detail/SPPVJA6LKV2NTKFW", "https://sbirkapp.gov.cz/detail/SPPVJA6LKV2NTKFW")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37</v>
      </c>
      <c r="G16" t="s">
        <v>114</v>
      </c>
      <c r="H16" s="1">
        <v>45742</v>
      </c>
      <c r="I16" s="1">
        <v>45743.48770159875</v>
      </c>
      <c r="J16" t="s">
        <v>115</v>
      </c>
      <c r="K16" t="s">
        <v>31</v>
      </c>
      <c r="M16" t="s">
        <v>40</v>
      </c>
      <c r="N16" t="s">
        <v>41</v>
      </c>
      <c r="P16" t="s">
        <v>116</v>
      </c>
      <c r="Q16" t="s">
        <v>117</v>
      </c>
      <c r="S16" t="b">
        <v>1</v>
      </c>
      <c r="U16" s="2">
        <f>HYPERLINK("https://sbirkapp.gov.cz/detail/SPP4YFQ3EIP2H7AG", "https://sbirkapp.gov.cz/detail/SPP4YFQ3EIP2H7AG")</f>
        <v>0</v>
      </c>
      <c r="V16" t="s">
        <v>118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37</v>
      </c>
      <c r="G17" t="s">
        <v>120</v>
      </c>
      <c r="H17" s="1">
        <v>45742</v>
      </c>
      <c r="I17" s="1">
        <v>45743.46518090264</v>
      </c>
      <c r="J17" t="s">
        <v>115</v>
      </c>
      <c r="K17" t="s">
        <v>31</v>
      </c>
      <c r="M17" t="s">
        <v>121</v>
      </c>
      <c r="N17" t="s">
        <v>122</v>
      </c>
      <c r="P17" t="s">
        <v>123</v>
      </c>
      <c r="S17" t="b">
        <v>1</v>
      </c>
      <c r="U17" s="2">
        <f>HYPERLINK("https://sbirkapp.gov.cz/detail/SPPLLKDFVNX5DC44", "https://sbirkapp.gov.cz/detail/SPPLLKDFVNX5DC44")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37</v>
      </c>
      <c r="G18" t="s">
        <v>126</v>
      </c>
      <c r="H18" s="1">
        <v>45686</v>
      </c>
      <c r="I18" s="1">
        <v>45692.44604306478</v>
      </c>
      <c r="J18" t="s">
        <v>127</v>
      </c>
      <c r="K18" t="s">
        <v>31</v>
      </c>
      <c r="M18" t="s">
        <v>128</v>
      </c>
      <c r="N18" t="s">
        <v>129</v>
      </c>
      <c r="O18" t="s">
        <v>130</v>
      </c>
      <c r="S18" t="b">
        <v>1</v>
      </c>
      <c r="U18" s="2">
        <f>HYPERLINK("https://sbirkapp.gov.cz/detail/SPPHBI6WM44NVIUA", "https://sbirkapp.gov.cz/detail/SPPHBI6WM44NVIUA")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37</v>
      </c>
      <c r="G19" t="s">
        <v>133</v>
      </c>
      <c r="H19" s="1">
        <v>45619</v>
      </c>
      <c r="I19" s="1">
        <v>45684.70986350282</v>
      </c>
      <c r="J19" t="s">
        <v>134</v>
      </c>
      <c r="K19" t="s">
        <v>31</v>
      </c>
      <c r="M19" t="s">
        <v>57</v>
      </c>
      <c r="N19" t="s">
        <v>58</v>
      </c>
      <c r="P19" t="s">
        <v>135</v>
      </c>
      <c r="Q19" t="s">
        <v>136</v>
      </c>
      <c r="S19" t="b">
        <v>1</v>
      </c>
      <c r="U19" s="2">
        <f>HYPERLINK("https://sbirkapp.gov.cz/detail/SPPUFRYCLISPDEJU", "https://sbirkapp.gov.cz/detail/SPPUFRYCLISPDEJU")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37</v>
      </c>
      <c r="G20" t="s">
        <v>139</v>
      </c>
      <c r="H20" s="1">
        <v>43705</v>
      </c>
      <c r="I20" s="1">
        <v>45630.65151012992</v>
      </c>
      <c r="J20" t="s">
        <v>140</v>
      </c>
      <c r="K20" t="s">
        <v>141</v>
      </c>
      <c r="L20" s="1">
        <v>43710</v>
      </c>
      <c r="M20" t="s">
        <v>142</v>
      </c>
      <c r="N20" t="s">
        <v>143</v>
      </c>
      <c r="R20" t="s">
        <v>144</v>
      </c>
      <c r="S20" t="b">
        <v>0</v>
      </c>
      <c r="T20" s="1">
        <v>45658</v>
      </c>
      <c r="U20" s="2">
        <f>HYPERLINK("https://sbirkapp.gov.cz/detail/SPPGTEMCMK3636NC", "https://sbirkapp.gov.cz/detail/SPPGTEMCMK3636NC")</f>
        <v>0</v>
      </c>
      <c r="V20" t="s">
        <v>145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37</v>
      </c>
      <c r="G21" t="s">
        <v>147</v>
      </c>
      <c r="H21" s="1">
        <v>37308</v>
      </c>
      <c r="I21" s="1">
        <v>45630.64834490827</v>
      </c>
      <c r="J21" t="s">
        <v>148</v>
      </c>
      <c r="K21" t="s">
        <v>141</v>
      </c>
      <c r="L21" s="1">
        <v>37312</v>
      </c>
      <c r="M21" t="s">
        <v>149</v>
      </c>
      <c r="N21" t="s">
        <v>150</v>
      </c>
      <c r="S21" t="b">
        <v>1</v>
      </c>
      <c r="U21" s="2">
        <f>HYPERLINK("https://sbirkapp.gov.cz/detail/SPPP56TUBXCIMZ4A", "https://sbirkapp.gov.cz/detail/SPPP56TUBXCIMZ4A")</f>
        <v>0</v>
      </c>
      <c r="V21" t="s">
        <v>151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152</v>
      </c>
      <c r="F22" t="s">
        <v>37</v>
      </c>
      <c r="G22" t="s">
        <v>153</v>
      </c>
      <c r="H22" s="1">
        <v>33665</v>
      </c>
      <c r="I22" s="1">
        <v>45630.64361181299</v>
      </c>
      <c r="J22" t="s">
        <v>154</v>
      </c>
      <c r="K22" t="s">
        <v>141</v>
      </c>
      <c r="L22" s="1">
        <v>33665</v>
      </c>
      <c r="M22" t="s">
        <v>97</v>
      </c>
      <c r="N22" t="s">
        <v>98</v>
      </c>
      <c r="Q22" t="s">
        <v>155</v>
      </c>
      <c r="R22" t="s">
        <v>156</v>
      </c>
      <c r="S22" t="b">
        <v>0</v>
      </c>
      <c r="T22" s="1">
        <v>45791</v>
      </c>
      <c r="U22" s="2">
        <f>HYPERLINK("https://sbirkapp.gov.cz/detail/SPP43TQ26VK72FTE", "https://sbirkapp.gov.cz/detail/SPP43TQ26VK72FTE")</f>
        <v>0</v>
      </c>
      <c r="V22" t="s">
        <v>157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158</v>
      </c>
      <c r="F23" t="s">
        <v>37</v>
      </c>
      <c r="G23" t="s">
        <v>159</v>
      </c>
      <c r="H23" s="1">
        <v>43950</v>
      </c>
      <c r="I23" s="1">
        <v>45630.64030725837</v>
      </c>
      <c r="J23" t="s">
        <v>160</v>
      </c>
      <c r="K23" t="s">
        <v>141</v>
      </c>
      <c r="L23" s="1">
        <v>43956</v>
      </c>
      <c r="M23" t="s">
        <v>121</v>
      </c>
      <c r="N23" t="s">
        <v>122</v>
      </c>
      <c r="R23" t="s">
        <v>161</v>
      </c>
      <c r="S23" t="b">
        <v>0</v>
      </c>
      <c r="T23" s="1">
        <v>45758</v>
      </c>
      <c r="U23" s="2">
        <f>HYPERLINK("https://sbirkapp.gov.cz/detail/SPPDXGACTXFZCBHI", "https://sbirkapp.gov.cz/detail/SPPDXGACTXFZCBHI")</f>
        <v>0</v>
      </c>
      <c r="V23" t="s">
        <v>162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163</v>
      </c>
      <c r="F24" t="s">
        <v>37</v>
      </c>
      <c r="G24" t="s">
        <v>164</v>
      </c>
      <c r="H24" s="1">
        <v>38771</v>
      </c>
      <c r="I24" s="1">
        <v>45630.63553659685</v>
      </c>
      <c r="J24" t="s">
        <v>165</v>
      </c>
      <c r="K24" t="s">
        <v>141</v>
      </c>
      <c r="L24" s="1">
        <v>38776</v>
      </c>
      <c r="M24" t="s">
        <v>166</v>
      </c>
      <c r="N24" t="s">
        <v>167</v>
      </c>
      <c r="R24" t="s">
        <v>168</v>
      </c>
      <c r="S24" t="b">
        <v>0</v>
      </c>
      <c r="T24" s="1">
        <v>45791</v>
      </c>
      <c r="U24" s="2">
        <f>HYPERLINK("https://sbirkapp.gov.cz/detail/SPPXT4EIGNC4ZIKO", "https://sbirkapp.gov.cz/detail/SPPXT4EIGNC4ZIKO")</f>
        <v>0</v>
      </c>
      <c r="V24" t="s">
        <v>169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170</v>
      </c>
      <c r="F25" t="s">
        <v>37</v>
      </c>
      <c r="G25" t="s">
        <v>171</v>
      </c>
      <c r="H25" s="1">
        <v>44377</v>
      </c>
      <c r="I25" s="1">
        <v>45630.63072334607</v>
      </c>
      <c r="J25" t="s">
        <v>172</v>
      </c>
      <c r="K25" t="s">
        <v>141</v>
      </c>
      <c r="L25" s="1">
        <v>44391</v>
      </c>
      <c r="M25" t="s">
        <v>109</v>
      </c>
      <c r="N25" t="s">
        <v>110</v>
      </c>
      <c r="R25" t="s">
        <v>173</v>
      </c>
      <c r="S25" t="b">
        <v>0</v>
      </c>
      <c r="T25" s="1">
        <v>45791</v>
      </c>
      <c r="U25" s="2">
        <f>HYPERLINK("https://sbirkapp.gov.cz/detail/SPP365O5ZBGN66UG", "https://sbirkapp.gov.cz/detail/SPP365O5ZBGN66UG")</f>
        <v>0</v>
      </c>
      <c r="V25" t="s">
        <v>174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175</v>
      </c>
      <c r="F26" t="s">
        <v>37</v>
      </c>
      <c r="G26" t="s">
        <v>176</v>
      </c>
      <c r="H26" s="1">
        <v>39226</v>
      </c>
      <c r="I26" s="1">
        <v>45630.62697299653</v>
      </c>
      <c r="J26" t="s">
        <v>177</v>
      </c>
      <c r="K26" t="s">
        <v>141</v>
      </c>
      <c r="L26" s="1">
        <v>39231</v>
      </c>
      <c r="M26" t="s">
        <v>178</v>
      </c>
      <c r="N26" t="s">
        <v>179</v>
      </c>
      <c r="S26" t="b">
        <v>1</v>
      </c>
      <c r="U26" s="2">
        <f>HYPERLINK("https://sbirkapp.gov.cz/detail/SPPUS4X4SHSRAYBO", "https://sbirkapp.gov.cz/detail/SPPUS4X4SHSRAYBO")</f>
        <v>0</v>
      </c>
      <c r="V26" t="s">
        <v>180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181</v>
      </c>
      <c r="F27" t="s">
        <v>37</v>
      </c>
      <c r="G27" t="s">
        <v>182</v>
      </c>
      <c r="H27" s="1">
        <v>38960</v>
      </c>
      <c r="I27" s="1">
        <v>45630.62257339421</v>
      </c>
      <c r="J27" t="s">
        <v>183</v>
      </c>
      <c r="K27" t="s">
        <v>141</v>
      </c>
      <c r="L27" s="1">
        <v>38975</v>
      </c>
      <c r="M27" t="s">
        <v>149</v>
      </c>
      <c r="N27" t="s">
        <v>150</v>
      </c>
      <c r="R27" t="s">
        <v>156</v>
      </c>
      <c r="S27" t="b">
        <v>0</v>
      </c>
      <c r="T27" s="1">
        <v>45791</v>
      </c>
      <c r="U27" s="2">
        <f>HYPERLINK("https://sbirkapp.gov.cz/detail/SPPYUFJCJNQIZJRY", "https://sbirkapp.gov.cz/detail/SPPYUFJCJNQIZJRY")</f>
        <v>0</v>
      </c>
      <c r="V27" t="s">
        <v>184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185</v>
      </c>
      <c r="F28" t="s">
        <v>37</v>
      </c>
      <c r="G28" t="s">
        <v>186</v>
      </c>
      <c r="H28" s="1">
        <v>38960</v>
      </c>
      <c r="I28" s="1">
        <v>45630.6191806126</v>
      </c>
      <c r="J28" t="s">
        <v>187</v>
      </c>
      <c r="K28" t="s">
        <v>141</v>
      </c>
      <c r="L28" s="1">
        <v>38975</v>
      </c>
      <c r="M28" t="s">
        <v>97</v>
      </c>
      <c r="N28" t="s">
        <v>98</v>
      </c>
      <c r="O28" t="s">
        <v>188</v>
      </c>
      <c r="R28" t="s">
        <v>156</v>
      </c>
      <c r="S28" t="b">
        <v>0</v>
      </c>
      <c r="T28" s="1">
        <v>45791</v>
      </c>
      <c r="U28" s="2">
        <f>HYPERLINK("https://sbirkapp.gov.cz/detail/SPPUO2QBJUF2NXNC", "https://sbirkapp.gov.cz/detail/SPPUO2QBJUF2NXNC")</f>
        <v>0</v>
      </c>
      <c r="V28" t="s">
        <v>189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190</v>
      </c>
      <c r="F29" t="s">
        <v>37</v>
      </c>
      <c r="G29" t="s">
        <v>191</v>
      </c>
      <c r="H29" s="1">
        <v>43817</v>
      </c>
      <c r="I29" s="1">
        <v>45630.61354930183</v>
      </c>
      <c r="J29" t="s">
        <v>140</v>
      </c>
      <c r="K29" t="s">
        <v>141</v>
      </c>
      <c r="L29" s="1">
        <v>43819</v>
      </c>
      <c r="M29" t="s">
        <v>40</v>
      </c>
      <c r="N29" t="s">
        <v>41</v>
      </c>
      <c r="R29" t="s">
        <v>68</v>
      </c>
      <c r="S29" t="b">
        <v>0</v>
      </c>
      <c r="T29" s="1">
        <v>45758</v>
      </c>
      <c r="U29" s="2">
        <f>HYPERLINK("https://sbirkapp.gov.cz/detail/SPPTQRHV3FCCHQYS", "https://sbirkapp.gov.cz/detail/SPPTQRHV3FCCHQYS")</f>
        <v>0</v>
      </c>
      <c r="V29" t="s">
        <v>192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37</v>
      </c>
      <c r="G30" t="s">
        <v>194</v>
      </c>
      <c r="H30" s="1">
        <v>37889</v>
      </c>
      <c r="I30" s="1">
        <v>45630.60741564409</v>
      </c>
      <c r="J30" t="s">
        <v>195</v>
      </c>
      <c r="K30" t="s">
        <v>141</v>
      </c>
      <c r="L30" s="1">
        <v>37928</v>
      </c>
      <c r="M30" t="s">
        <v>91</v>
      </c>
      <c r="N30" t="s">
        <v>92</v>
      </c>
      <c r="R30" t="s">
        <v>196</v>
      </c>
      <c r="S30" t="b">
        <v>0</v>
      </c>
      <c r="T30" s="1">
        <v>45791</v>
      </c>
      <c r="U30" s="2">
        <f>HYPERLINK("https://sbirkapp.gov.cz/detail/SPPJPHL6S2XS52UU", "https://sbirkapp.gov.cz/detail/SPPJPHL6S2XS52UU")</f>
        <v>0</v>
      </c>
      <c r="V30" t="s">
        <v>197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37</v>
      </c>
      <c r="G31" t="s">
        <v>199</v>
      </c>
      <c r="H31" s="1">
        <v>42851</v>
      </c>
      <c r="I31" s="1">
        <v>45630.6035318942</v>
      </c>
      <c r="J31" t="s">
        <v>200</v>
      </c>
      <c r="K31" t="s">
        <v>141</v>
      </c>
      <c r="L31" s="1">
        <v>42857</v>
      </c>
      <c r="M31" t="s">
        <v>103</v>
      </c>
      <c r="N31" t="s">
        <v>104</v>
      </c>
      <c r="O31" t="s">
        <v>201</v>
      </c>
      <c r="R31" t="s">
        <v>202</v>
      </c>
      <c r="S31" t="b">
        <v>0</v>
      </c>
      <c r="T31" s="1">
        <v>45791</v>
      </c>
      <c r="U31" s="2">
        <f>HYPERLINK("https://sbirkapp.gov.cz/detail/SPPTMBUNGVKRTSV6", "https://sbirkapp.gov.cz/detail/SPPTMBUNGVKRTSV6")</f>
        <v>0</v>
      </c>
      <c r="V31" t="s">
        <v>203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204</v>
      </c>
      <c r="F32" t="s">
        <v>37</v>
      </c>
      <c r="G32" t="s">
        <v>205</v>
      </c>
      <c r="H32" s="1">
        <v>42788</v>
      </c>
      <c r="I32" s="1">
        <v>45630.60033010238</v>
      </c>
      <c r="J32" t="s">
        <v>206</v>
      </c>
      <c r="K32" t="s">
        <v>141</v>
      </c>
      <c r="L32" s="1">
        <v>42790</v>
      </c>
      <c r="M32" t="s">
        <v>103</v>
      </c>
      <c r="N32" t="s">
        <v>104</v>
      </c>
      <c r="Q32" t="s">
        <v>207</v>
      </c>
      <c r="R32" t="s">
        <v>202</v>
      </c>
      <c r="S32" t="b">
        <v>0</v>
      </c>
      <c r="T32" s="1">
        <v>45791</v>
      </c>
      <c r="U32" s="2">
        <f>HYPERLINK("https://sbirkapp.gov.cz/detail/SPPRYVFC5QG22OOQ", "https://sbirkapp.gov.cz/detail/SPPRYVFC5QG22OOQ")</f>
        <v>0</v>
      </c>
      <c r="V32" t="s">
        <v>208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209</v>
      </c>
      <c r="F33" t="s">
        <v>28</v>
      </c>
      <c r="G33" t="s">
        <v>210</v>
      </c>
      <c r="H33" s="1">
        <v>41330</v>
      </c>
      <c r="I33" s="1">
        <v>45630.5950450416</v>
      </c>
      <c r="J33" t="s">
        <v>211</v>
      </c>
      <c r="K33" t="s">
        <v>141</v>
      </c>
      <c r="L33" s="1">
        <v>41337</v>
      </c>
      <c r="M33" t="s">
        <v>212</v>
      </c>
      <c r="N33" t="s">
        <v>213</v>
      </c>
      <c r="S33" t="b">
        <v>1</v>
      </c>
      <c r="U33" s="2">
        <f>HYPERLINK("https://sbirkapp.gov.cz/detail/SPPZTHAGAHP5KPM6", "https://sbirkapp.gov.cz/detail/SPPZTHAGAHP5KPM6")</f>
        <v>0</v>
      </c>
      <c r="V33" t="s">
        <v>214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215</v>
      </c>
      <c r="F34" t="s">
        <v>37</v>
      </c>
      <c r="G34" t="s">
        <v>216</v>
      </c>
      <c r="H34" s="1">
        <v>45546</v>
      </c>
      <c r="I34" s="1">
        <v>45551.64299752265</v>
      </c>
      <c r="J34" t="s">
        <v>217</v>
      </c>
      <c r="K34" t="s">
        <v>31</v>
      </c>
      <c r="M34" t="s">
        <v>178</v>
      </c>
      <c r="N34" t="s">
        <v>218</v>
      </c>
      <c r="P34" t="s">
        <v>219</v>
      </c>
      <c r="S34" t="b">
        <v>1</v>
      </c>
      <c r="U34" s="2">
        <f>HYPERLINK("https://sbirkapp.gov.cz/detail/SPP23QXWEWVNEASU", "https://sbirkapp.gov.cz/detail/SPP23QXWEWVNEASU")</f>
        <v>0</v>
      </c>
      <c r="V34" t="s">
        <v>220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221</v>
      </c>
      <c r="F35" t="s">
        <v>37</v>
      </c>
      <c r="G35" t="s">
        <v>222</v>
      </c>
      <c r="H35" s="1">
        <v>45546</v>
      </c>
      <c r="I35" s="1">
        <v>45547.60392684221</v>
      </c>
      <c r="J35" t="s">
        <v>223</v>
      </c>
      <c r="K35" t="s">
        <v>31</v>
      </c>
      <c r="M35" t="s">
        <v>224</v>
      </c>
      <c r="N35" t="s">
        <v>225</v>
      </c>
      <c r="P35" t="s">
        <v>226</v>
      </c>
      <c r="S35" t="b">
        <v>1</v>
      </c>
      <c r="U35" s="2">
        <f>HYPERLINK("https://sbirkapp.gov.cz/detail/SPPXOOSZT5YECB4Q", "https://sbirkapp.gov.cz/detail/SPPXOOSZT5YECB4Q")</f>
        <v>0</v>
      </c>
      <c r="V35" t="s">
        <v>227</v>
      </c>
      <c r="W35">
        <v>3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228</v>
      </c>
      <c r="F36" t="s">
        <v>28</v>
      </c>
      <c r="G36" t="s">
        <v>229</v>
      </c>
      <c r="H36" s="1">
        <v>45547</v>
      </c>
      <c r="I36" s="1">
        <v>45547.5991804897</v>
      </c>
      <c r="J36" t="s">
        <v>230</v>
      </c>
      <c r="K36" t="s">
        <v>31</v>
      </c>
      <c r="M36" t="s">
        <v>78</v>
      </c>
      <c r="N36" t="s">
        <v>79</v>
      </c>
      <c r="P36" t="s">
        <v>231</v>
      </c>
      <c r="R36" t="s">
        <v>232</v>
      </c>
      <c r="S36" t="b">
        <v>0</v>
      </c>
      <c r="T36" s="1">
        <v>45823</v>
      </c>
      <c r="U36" s="2">
        <f>HYPERLINK("https://sbirkapp.gov.cz/detail/SPPPZERVP47X6IAI", "https://sbirkapp.gov.cz/detail/SPPPZERVP47X6IAI")</f>
        <v>0</v>
      </c>
      <c r="V36" t="s">
        <v>233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234</v>
      </c>
      <c r="F37" t="s">
        <v>28</v>
      </c>
      <c r="G37" t="s">
        <v>235</v>
      </c>
      <c r="H37" s="1">
        <v>45547</v>
      </c>
      <c r="I37" s="1">
        <v>45547.59704970845</v>
      </c>
      <c r="J37" t="s">
        <v>230</v>
      </c>
      <c r="K37" t="s">
        <v>31</v>
      </c>
      <c r="M37" t="s">
        <v>78</v>
      </c>
      <c r="N37" t="s">
        <v>79</v>
      </c>
      <c r="P37" t="s">
        <v>236</v>
      </c>
      <c r="S37" t="b">
        <v>1</v>
      </c>
      <c r="U37" s="2">
        <f>HYPERLINK("https://sbirkapp.gov.cz/detail/SPPM3C3IF42XM5NG", "https://sbirkapp.gov.cz/detail/SPPM3C3IF42XM5NG")</f>
        <v>0</v>
      </c>
      <c r="V37" t="s">
        <v>237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238</v>
      </c>
      <c r="F38" t="s">
        <v>37</v>
      </c>
      <c r="G38" t="s">
        <v>239</v>
      </c>
      <c r="H38" s="1">
        <v>45469</v>
      </c>
      <c r="I38" s="1">
        <v>45481.63138818612</v>
      </c>
      <c r="J38" t="s">
        <v>240</v>
      </c>
      <c r="K38" t="s">
        <v>31</v>
      </c>
      <c r="M38" t="s">
        <v>178</v>
      </c>
      <c r="N38" t="s">
        <v>218</v>
      </c>
      <c r="R38" t="s">
        <v>241</v>
      </c>
      <c r="S38" t="b">
        <v>0</v>
      </c>
      <c r="T38" s="1">
        <v>45566</v>
      </c>
      <c r="U38" s="2">
        <f>HYPERLINK("https://sbirkapp.gov.cz/detail/SPPQRWFFSZ6GHXZ4", "https://sbirkapp.gov.cz/detail/SPPQRWFFSZ6GHXZ4")</f>
        <v>0</v>
      </c>
      <c r="V38" t="s">
        <v>242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243</v>
      </c>
      <c r="F39" t="s">
        <v>37</v>
      </c>
      <c r="G39" t="s">
        <v>244</v>
      </c>
      <c r="H39" s="1">
        <v>45259</v>
      </c>
      <c r="I39" s="1">
        <v>45264.70251077363</v>
      </c>
      <c r="J39" t="s">
        <v>245</v>
      </c>
      <c r="K39" t="s">
        <v>31</v>
      </c>
      <c r="M39" t="s">
        <v>246</v>
      </c>
      <c r="N39" t="s">
        <v>247</v>
      </c>
      <c r="S39" t="b">
        <v>1</v>
      </c>
      <c r="U39" s="2">
        <f>HYPERLINK("https://sbirkapp.gov.cz/detail/SPPWZT5HJS2A3CKI", "https://sbirkapp.gov.cz/detail/SPPWZT5HJS2A3CKI")</f>
        <v>0</v>
      </c>
      <c r="V39" t="s">
        <v>248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249</v>
      </c>
      <c r="F40" t="s">
        <v>37</v>
      </c>
      <c r="G40" t="s">
        <v>250</v>
      </c>
      <c r="H40" s="1">
        <v>45259</v>
      </c>
      <c r="I40" s="1">
        <v>45264.70066337058</v>
      </c>
      <c r="J40" t="s">
        <v>251</v>
      </c>
      <c r="K40" t="s">
        <v>31</v>
      </c>
      <c r="M40" t="s">
        <v>128</v>
      </c>
      <c r="N40" t="s">
        <v>129</v>
      </c>
      <c r="Q40" t="s">
        <v>252</v>
      </c>
      <c r="S40" t="b">
        <v>1</v>
      </c>
      <c r="U40" s="2">
        <f>HYPERLINK("https://sbirkapp.gov.cz/detail/SPPL6WBU5P3VUEX6", "https://sbirkapp.gov.cz/detail/SPPL6WBU5P3VUEX6")</f>
        <v>0</v>
      </c>
      <c r="V40" t="s">
        <v>253</v>
      </c>
      <c r="W40">
        <v>3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254</v>
      </c>
      <c r="F41" t="s">
        <v>37</v>
      </c>
      <c r="G41" t="s">
        <v>255</v>
      </c>
      <c r="H41" s="1">
        <v>45259</v>
      </c>
      <c r="I41" s="1">
        <v>45264.69527571688</v>
      </c>
      <c r="J41" t="s">
        <v>251</v>
      </c>
      <c r="K41" t="s">
        <v>31</v>
      </c>
      <c r="M41" t="s">
        <v>57</v>
      </c>
      <c r="N41" t="s">
        <v>58</v>
      </c>
      <c r="P41" t="s">
        <v>256</v>
      </c>
      <c r="R41" t="s">
        <v>59</v>
      </c>
      <c r="S41" t="b">
        <v>0</v>
      </c>
      <c r="T41" s="1">
        <v>45699</v>
      </c>
      <c r="U41" s="2">
        <f>HYPERLINK("https://sbirkapp.gov.cz/detail/SPPKXKNCEMSROJOY", "https://sbirkapp.gov.cz/detail/SPPKXKNCEMSROJOY")</f>
        <v>0</v>
      </c>
      <c r="V41" t="s">
        <v>257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258</v>
      </c>
      <c r="F42" t="s">
        <v>28</v>
      </c>
      <c r="G42" t="s">
        <v>259</v>
      </c>
      <c r="H42" s="1">
        <v>45134</v>
      </c>
      <c r="I42" s="1">
        <v>45138.58890039388</v>
      </c>
      <c r="J42" t="s">
        <v>260</v>
      </c>
      <c r="K42" t="s">
        <v>31</v>
      </c>
      <c r="M42" t="s">
        <v>78</v>
      </c>
      <c r="N42" t="s">
        <v>79</v>
      </c>
      <c r="P42" t="s">
        <v>261</v>
      </c>
      <c r="R42" t="s">
        <v>80</v>
      </c>
      <c r="S42" t="b">
        <v>0</v>
      </c>
      <c r="T42" s="1">
        <v>45562</v>
      </c>
      <c r="U42" s="2">
        <f>HYPERLINK("https://sbirkapp.gov.cz/detail/SPPWICT5HVMYQ66C", "https://sbirkapp.gov.cz/detail/SPPWICT5HVMYQ66C")</f>
        <v>0</v>
      </c>
      <c r="V42" t="s">
        <v>262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263</v>
      </c>
      <c r="F43" t="s">
        <v>28</v>
      </c>
      <c r="G43" t="s">
        <v>264</v>
      </c>
      <c r="H43" s="1">
        <v>45134</v>
      </c>
      <c r="I43" s="1">
        <v>45138.58783826899</v>
      </c>
      <c r="J43" t="s">
        <v>260</v>
      </c>
      <c r="K43" t="s">
        <v>31</v>
      </c>
      <c r="M43" t="s">
        <v>78</v>
      </c>
      <c r="N43" t="s">
        <v>79</v>
      </c>
      <c r="P43" t="s">
        <v>265</v>
      </c>
      <c r="R43" t="s">
        <v>266</v>
      </c>
      <c r="S43" t="b">
        <v>0</v>
      </c>
      <c r="T43" s="1">
        <v>45562</v>
      </c>
      <c r="U43" s="2">
        <f>HYPERLINK("https://sbirkapp.gov.cz/detail/SPPUQ4W3KKFGBJ32", "https://sbirkapp.gov.cz/detail/SPPUQ4W3KKFGBJ32")</f>
        <v>0</v>
      </c>
      <c r="V43" t="s">
        <v>267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268</v>
      </c>
      <c r="F44" t="s">
        <v>28</v>
      </c>
      <c r="G44" t="s">
        <v>269</v>
      </c>
      <c r="H44" s="1">
        <v>45092</v>
      </c>
      <c r="I44" s="1">
        <v>45110.66491590293</v>
      </c>
      <c r="J44" t="s">
        <v>270</v>
      </c>
      <c r="K44" t="s">
        <v>31</v>
      </c>
      <c r="M44" t="s">
        <v>78</v>
      </c>
      <c r="N44" t="s">
        <v>79</v>
      </c>
      <c r="R44" t="s">
        <v>231</v>
      </c>
      <c r="S44" t="b">
        <v>0</v>
      </c>
      <c r="T44" s="1">
        <v>45153</v>
      </c>
      <c r="U44" s="2">
        <f>HYPERLINK("https://sbirkapp.gov.cz/detail/SPPMYOW2UWCULVT2", "https://sbirkapp.gov.cz/detail/SPPMYOW2UWCULVT2")</f>
        <v>0</v>
      </c>
      <c r="V44" t="s">
        <v>271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272</v>
      </c>
      <c r="F45" t="s">
        <v>28</v>
      </c>
      <c r="G45" t="s">
        <v>273</v>
      </c>
      <c r="H45" s="1">
        <v>45092</v>
      </c>
      <c r="I45" s="1">
        <v>45110.64501033639</v>
      </c>
      <c r="J45" t="s">
        <v>270</v>
      </c>
      <c r="K45" t="s">
        <v>31</v>
      </c>
      <c r="M45" t="s">
        <v>78</v>
      </c>
      <c r="N45" t="s">
        <v>79</v>
      </c>
      <c r="R45" t="s">
        <v>274</v>
      </c>
      <c r="S45" t="b">
        <v>0</v>
      </c>
      <c r="T45" s="1">
        <v>45153</v>
      </c>
      <c r="U45" s="2">
        <f>HYPERLINK("https://sbirkapp.gov.cz/detail/SPPLUJUYNZHMR2F4", "https://sbirkapp.gov.cz/detail/SPPLUJUYNZHMR2F4")</f>
        <v>0</v>
      </c>
      <c r="V45" t="s">
        <v>275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276</v>
      </c>
      <c r="F46" t="s">
        <v>37</v>
      </c>
      <c r="G46" t="s">
        <v>277</v>
      </c>
      <c r="H46" s="1">
        <v>44678</v>
      </c>
      <c r="I46" s="1">
        <v>44692.5574890486</v>
      </c>
      <c r="J46" t="s">
        <v>278</v>
      </c>
      <c r="K46" t="s">
        <v>31</v>
      </c>
      <c r="M46" t="s">
        <v>279</v>
      </c>
      <c r="N46" t="s">
        <v>280</v>
      </c>
      <c r="S46" t="b">
        <v>1</v>
      </c>
      <c r="U46" s="2">
        <f>HYPERLINK("https://sbirkapp.gov.cz/detail/SPP3TICF3SCOO6DK", "https://sbirkapp.gov.cz/detail/SPP3TICF3SCOO6DK")</f>
        <v>0</v>
      </c>
      <c r="V46" t="s">
        <v>281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282</v>
      </c>
      <c r="F47" t="s">
        <v>37</v>
      </c>
      <c r="G47" t="s">
        <v>283</v>
      </c>
      <c r="H47" s="1">
        <v>44601</v>
      </c>
      <c r="I47" s="1">
        <v>44603.54322019973</v>
      </c>
      <c r="J47" t="s">
        <v>284</v>
      </c>
      <c r="K47" t="s">
        <v>31</v>
      </c>
      <c r="M47" t="s">
        <v>285</v>
      </c>
      <c r="N47" t="s">
        <v>286</v>
      </c>
      <c r="O47" t="s">
        <v>287</v>
      </c>
      <c r="R47" t="s">
        <v>135</v>
      </c>
      <c r="S47" t="b">
        <v>0</v>
      </c>
      <c r="T47" s="1">
        <v>45292</v>
      </c>
      <c r="U47" s="2">
        <f>HYPERLINK("https://sbirkapp.gov.cz/detail/SPPV7DMTPMAHAR6W", "https://sbirkapp.gov.cz/detail/SPPV7DMTPMAHAR6W")</f>
        <v>0</v>
      </c>
      <c r="V47" t="s">
        <v>288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289</v>
      </c>
      <c r="F48" t="s">
        <v>37</v>
      </c>
      <c r="G48" t="s">
        <v>290</v>
      </c>
      <c r="H48" s="1">
        <v>44545</v>
      </c>
      <c r="I48" s="1">
        <v>44603.5364153092</v>
      </c>
      <c r="J48" t="s">
        <v>291</v>
      </c>
      <c r="K48" t="s">
        <v>141</v>
      </c>
      <c r="L48" s="1">
        <v>44551</v>
      </c>
      <c r="M48" t="s">
        <v>285</v>
      </c>
      <c r="N48" t="s">
        <v>286</v>
      </c>
      <c r="Q48" t="s">
        <v>292</v>
      </c>
      <c r="R48" t="s">
        <v>135</v>
      </c>
      <c r="S48" t="b">
        <v>0</v>
      </c>
      <c r="T48" s="1">
        <v>45292</v>
      </c>
      <c r="U48" s="2">
        <f>HYPERLINK("https://sbirkapp.gov.cz/detail/SPP7WFVLHNL4QKRS", "https://sbirkapp.gov.cz/detail/SPP7WFVLHNL4QKRS")</f>
        <v>0</v>
      </c>
      <c r="V48" t="s">
        <v>293</v>
      </c>
      <c r="W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2026-11-05T06:10:10Z</dcterms:created>
  <dcterms:modified xsi:type="dcterms:W3CDTF">2026-11-05T06:10:10Z</dcterms:modified>
</cp:coreProperties>
</file>