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<sst xmlns="http://schemas.openxmlformats.org/spreadsheetml/2006/main" count="869" uniqueCount="369">
  <si>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</si>
  <si>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</si>
  <si>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</si>
  <si>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</si>
  <si>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</si>
  <si>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</si>
  <si>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</si>
  <si>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</si>
  <si>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</si>
  <si>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</si>
  <si>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</si>
  <si>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</si>
  <si>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</si>
  <si>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</si>
  <si>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</si>
  <si>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</si>
  <si>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</si>
  <si>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</si>
  <si>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</si>
  <si>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</si>
  <si>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</si>
  <si>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</si>
  <si>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</si>
  <si>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Nymburk</t>
  </si>
  <si>
    <t>00239500</t>
  </si>
  <si>
    <t>86abcbd</t>
  </si>
  <si>
    <t>Středočeský kraj</t>
  </si>
  <si>
    <t>2/2026</t>
  </si>
  <si>
    <t>Obecně závazná vyhláška</t>
  </si>
  <si>
    <t>Obecně závazná vyhláška města Nymburk o nočním klidu</t>
  </si>
  <si>
    <t>2026-05-01</t>
  </si>
  <si>
    <t>Běžný</t>
  </si>
  <si>
    <t>noční klid</t>
  </si>
  <si>
    <t>zákon č. 251/2016 Sb., o některých přestupcích - § 5 odst. 7</t>
  </si>
  <si>
    <t>1/2025: Obecně závazná vyhláška města Nymburk o nočním klidu</t>
  </si>
  <si>
    <t>1669904991</t>
  </si>
  <si>
    <t>1/2026</t>
  </si>
  <si>
    <t>Nařízení</t>
  </si>
  <si>
    <t>Nařízení města Nymburk, kterým se ruší nařízení, jejichž účinnost skončila ze zákona</t>
  </si>
  <si>
    <t>2026-03-04</t>
  </si>
  <si>
    <t>zrušovací</t>
  </si>
  <si>
    <t>ústavní zákon č. 1/1993 Sb., Ústava České republiky - čl. 79 odst. 3 - zrušovací nařízení</t>
  </si>
  <si>
    <t>2/2014: Nařízení města Nymburka č. 2/2014 o placeném stání silničních motorových vozidel na místních komunikacích v Nymburce</t>
  </si>
  <si>
    <t>1651296699</t>
  </si>
  <si>
    <t>4/2025</t>
  </si>
  <si>
    <t>Nařízení města Nymburka, kterým se vymezují úseky místních komunikací, na kterých se pro jejich malý dopravní význam nezajišťuje sjízdnost a schůdnost odstraňováním sněhu a náledí</t>
  </si>
  <si>
    <t>2025-11-01</t>
  </si>
  <si>
    <t>pozemní komunikace - vyznačení neudržovaných úseků</t>
  </si>
  <si>
    <t xml:space="preserve">zákon č. 13/1997 Sb., o pozemních komunikacích - § 27 odst. 5 </t>
  </si>
  <si>
    <t>1596908498</t>
  </si>
  <si>
    <t>3/2025</t>
  </si>
  <si>
    <t>Obecně závazná vyhláška o stanovení koeficientů daně z nemovitých věcí</t>
  </si>
  <si>
    <t>2026-01-01</t>
  </si>
  <si>
    <t>daň z nemovitých věcí - koeficient u pozemků; daň z nemovitých věcí - koeficient u staveb a jednotek;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</si>
  <si>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2</t>
  </si>
  <si>
    <t>6/2022: Obecně závazná vyhláška města Nymburka o stanovení koeficientu pro výpočet daně z nemovitých věcí a o stanovení místního koeficientu pro výpočet daně z nemovitých věcí</t>
  </si>
  <si>
    <t>1577989427</t>
  </si>
  <si>
    <t>2/2025</t>
  </si>
  <si>
    <t>Obecně závazná vyhláška Města Nymburk, kterou se reguluje konzumace alkoholických nápojů na veřejných prostranstvích</t>
  </si>
  <si>
    <t>2025-09-27</t>
  </si>
  <si>
    <t>veřejný pořádek - konzumace alkoholu; alkohol - zákaz konzumace</t>
  </si>
  <si>
    <t>zákon č. 128/2000 Sb., o obcích - § 10 písm. a) - konzumace alkoholu; zákon č. 65/2017 Sb., o ochraně zdraví před škodlivými účinky návykových látek - § 17 odst. 2 písm. a)</t>
  </si>
  <si>
    <t>1577210090</t>
  </si>
  <si>
    <t>1/2025</t>
  </si>
  <si>
    <t>2025-05-15</t>
  </si>
  <si>
    <t>1/2024: Obecně závazná vyhláška města Nymburk o nočním klidu</t>
  </si>
  <si>
    <t>2/2026: Obecně závazná vyhláška města Nymburk o nočním klidu</t>
  </si>
  <si>
    <t>1513837885</t>
  </si>
  <si>
    <t>6/2024</t>
  </si>
  <si>
    <t>Obecně závazná vyhláška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</si>
  <si>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</si>
  <si>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</si>
  <si>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</si>
  <si>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5/2023: OBECNĚ ZÁVAZNÁ VYHLÁŠKA MĚSTA NYMBURKA o místním poplatku za obecní systém odpadového hospodářství</t>
  </si>
  <si>
    <t>1449934409</t>
  </si>
  <si>
    <t>5/2024</t>
  </si>
  <si>
    <t>2024-11-05</t>
  </si>
  <si>
    <t>3/2023: Nařízení města Nymburka, kterým se vymezují úseky místních komunikací, na kterých se pro jejich malý dopravní význam nezajišťuje sjízdnost a schůdnost odstraňováním sněhu a náledí</t>
  </si>
  <si>
    <t>1428381272</t>
  </si>
  <si>
    <t>8/2020</t>
  </si>
  <si>
    <t>Obecně závazná vyhláška města Nymburk č. 8/2020, kterou se stanovuje zákaz spalování suchých rostlinných materiálů ve městě Nymburce</t>
  </si>
  <si>
    <t>2020-10-31</t>
  </si>
  <si>
    <t>Dle přechodného ustanovení</t>
  </si>
  <si>
    <t>ochrana ovzduší - spalování suchého rostlinného materiálu</t>
  </si>
  <si>
    <t xml:space="preserve">zákon č. 201/2012 Sb., o ochraně ovzduší - § 16 odst. 5 </t>
  </si>
  <si>
    <t>1412929784</t>
  </si>
  <si>
    <t>4/2020</t>
  </si>
  <si>
    <t>Nařízení města Nymburk č. 4/2020, kterým e upravuje Nařízení města Nymburk č. 1/2016, kterým se vydává tržní řád a ruší se Nařízení č. 4/2019</t>
  </si>
  <si>
    <t>2020-05-20</t>
  </si>
  <si>
    <t>regulace prodeje zboží a nabízení služeb - tržní řád</t>
  </si>
  <si>
    <t xml:space="preserve">zákon č. 455/1991 Sb., živnostenský zákon - § 18 odst. 1 </t>
  </si>
  <si>
    <t>1/2016: Nařízení města Nymburk č. 1/2016, kterým se vydává tržní řád</t>
  </si>
  <si>
    <t>1412927808</t>
  </si>
  <si>
    <t>3/2018</t>
  </si>
  <si>
    <t>Nařízení města Nymburka č. 3/2018 o placeném stání silničních motorových vozidel na místních komunikacích v Nymburce</t>
  </si>
  <si>
    <t>2018-09-20</t>
  </si>
  <si>
    <t xml:space="preserve">pozemní komunikace - zpoplatnění stání a odstavení </t>
  </si>
  <si>
    <t xml:space="preserve">zákon č. 13/1997 Sb., o pozemních komunikacích - § 23 odst. 1 </t>
  </si>
  <si>
    <t>1412926133</t>
  </si>
  <si>
    <t>1/2016</t>
  </si>
  <si>
    <t>Nařízení města Nymburk č. 1/2016, kterým se vydává tržní řád</t>
  </si>
  <si>
    <t>2016-05-01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</si>
  <si>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</si>
  <si>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</si>
  <si>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4/2020: Nařízení města Nymburk č. 4/2020, kterým e upravuje Nařízení města Nymburk č. 1/2016, kterým se vydává tržní řád a ruší se Nařízení č. 4/2019</t>
  </si>
  <si>
    <t>1412925085</t>
  </si>
  <si>
    <t>2/2014</t>
  </si>
  <si>
    <t>Nařízení města Nymburka č. 2/2014 o placeném stání silničních motorových vozidel na místních komunikacích v Nymburce</t>
  </si>
  <si>
    <t>2014-05-20</t>
  </si>
  <si>
    <t>1/2026: Nařízení města Nymburk, kterým se ruší nařízení, jejichž účinnost skončila ze zákona; 1/2026: Nařízení města Nymburk, kterým se ruší nařízení, jejichž účinnost skončila ze zákona</t>
  </si>
  <si>
    <t>1412922958</t>
  </si>
  <si>
    <t>2/2010</t>
  </si>
  <si>
    <t>Nařízení města Nymburka č. 2/2010, kterým se stanoví maximální ceny hřbitovních a kremačních služeb</t>
  </si>
  <si>
    <t>2010-10-29</t>
  </si>
  <si>
    <t>regulace cen - stanovení maximálních cen, pokud nejsou stanoveny ministerstvem</t>
  </si>
  <si>
    <t>zákon č. 265/1991 Sb., o působnosti orgánů České republiky v oblasti cen - § 4a odst. 1 písm. a)</t>
  </si>
  <si>
    <t>1/2026: Nařízení města Nymburk, kterým se ruší nařízení, jejichž účinnost skončila ze zákona</t>
  </si>
  <si>
    <t>Vyřazeno</t>
  </si>
  <si>
    <t>-</t>
  </si>
  <si>
    <t>1412920799</t>
  </si>
  <si>
    <t>3/2009</t>
  </si>
  <si>
    <t>Nařízení města Nymburka č. 3/2009. kterým se mění a doplňuje Nařízení města č. 8/2005, které stanovuje rozsah, způsob a lhůty odstraňování závad ve schůdnosti místních komunikací a průjezdních úseků silnic a sjízdnosti místních komunikací</t>
  </si>
  <si>
    <t>2009-12-17</t>
  </si>
  <si>
    <t>pozemní komunikace - odstranění závad ve schůdnosti</t>
  </si>
  <si>
    <t xml:space="preserve">zákon č. 13/1997 Sb., o pozemních komunikacích - § 27 odst. 7 </t>
  </si>
  <si>
    <t>8/2005: Nařízení města Nymburka č. 8/2005, kterým se stanovuje rozsah, způsob a lhůty odstraňování závad ve schůdnosti místních komunikací a průjezdních úseků silnic a sjízdnosti místních komunikací</t>
  </si>
  <si>
    <t>1412575721</t>
  </si>
  <si>
    <t>3/2005</t>
  </si>
  <si>
    <t>Obecně závazná vyhláška města Nymburk č. 3/2005, kterou se upravuje Obecně závazná vyhláška č. 31/2002, o zajištění veřejného pořádku a čistoty na území města Nymburka</t>
  </si>
  <si>
    <t>2005-08-02</t>
  </si>
  <si>
    <t>veřejný pořádek - jiné</t>
  </si>
  <si>
    <t>zákon č. 128/2000 Sb., o obcích - § 10 písm. c) - jiné</t>
  </si>
  <si>
    <t>31/2002: Obecně závazná vyhláška o zajištění veřejného pořádku a čistoty na území města Nymburka č. 31/2002</t>
  </si>
  <si>
    <t>1412563031</t>
  </si>
  <si>
    <t>2/2005</t>
  </si>
  <si>
    <t>Obecně závazná vyhláška města Nymburk č. 2/2005, kterou se upravuje Obecně závazná vyhláška č. 31/2002, o zajištění veřejného pořádku a čistoty na území města Nymburkaa</t>
  </si>
  <si>
    <t>2005-03-29</t>
  </si>
  <si>
    <t>1412560737</t>
  </si>
  <si>
    <t>8/2005</t>
  </si>
  <si>
    <t>Nařízení města Nymburka č. 8/2005, kterým se stanovuje rozsah, způsob a lhůty odstraňování závad ve schůdnosti místních komunikací a průjezdních úseků silnic a sjízdnosti místních komunikací</t>
  </si>
  <si>
    <t>2005-12-23</t>
  </si>
  <si>
    <t>3/2009: Nařízení města Nymburka č. 3/2009. kterým se mění a doplňuje Nařízení města č. 8/2005, které stanovuje rozsah, způsob a lhůty odstraňování závad ve schůdnosti místních komunikací a průjezdních úseků silnic a sjízdnosti místních komunikací</t>
  </si>
  <si>
    <t>1412449286</t>
  </si>
  <si>
    <t>2/2004</t>
  </si>
  <si>
    <t>Obecně závazná vyhláška města Nymburk č. 2/2004 k zabezpečení požární ochrany při akcích, kterých se zúčastňuje větší počet osob</t>
  </si>
  <si>
    <t>2004-04-20</t>
  </si>
  <si>
    <t>požární ochrana - podmínky při akcích</t>
  </si>
  <si>
    <t>zákon č. 133/1985 Sb., o požární ochraně - § 29 odst. 1 písm. o) bod 2</t>
  </si>
  <si>
    <t>1412444313</t>
  </si>
  <si>
    <t>31/2002</t>
  </si>
  <si>
    <t>Obecně závazná vyhláška o zajištění veřejného pořádku a čistoty na území města Nymburka č. 31/2002</t>
  </si>
  <si>
    <t>2002-06-01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</si>
  <si>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</si>
  <si>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</si>
  <si>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2/2005: Obecně závazná vyhláška města Nymburk č. 2/2005, kterou se upravuje Obecně závazná vyhláška č. 31/2002, o zajištění veřejného pořádku a čistoty na území města Nymburkaa; 2/2005: Obecně závazná vyhláška města Nymburk č. 2/2005, kterou se upravuje Obecně závazná vyhláška č. 31/2002, o zajištění veřejného pořádku a čistoty na území města Nymburkaa; 3/2005: Obecně závazná vyhláška města Nymburk č. 3/2005, kterou se upravuje Obecně závazná vyhláška č. 31/2002, o zajištění veřejného pořádku a čistoty na území města Nymburka; 3/2005: Obecně závazná vyhláška města Nymburk č. 3/2005, kterou se upravuje Obecně závazná vyhláška č. 31/2002, o zajištění veřejného pořádku a čistoty na území města Nymburka</t>
  </si>
  <si>
    <t>1412437217</t>
  </si>
  <si>
    <t>4/2024</t>
  </si>
  <si>
    <t>VÝMAZ</t>
  </si>
  <si>
    <t>1377800217</t>
  </si>
  <si>
    <t>3/2024</t>
  </si>
  <si>
    <t>Obecně závazná vyhláška města Nymburk, kterou se stanoví školské obvody základních a mateřských škol zřízených městem Nymburk a části společných školských obvodů základních škol zřízených městem Nymburk</t>
  </si>
  <si>
    <t>2024-07-11</t>
  </si>
  <si>
    <t>školské obvody - základní školy; školské obvody - mateřské školy</t>
  </si>
  <si>
    <t>zákon č. 561/2004 Sb., školský zákon - § 178 odst. 2 písm. b); zákon č. 561/2004 Sb., školský zákon - § 179 odst. 3 a § 178 odst. 2 písm. c)</t>
  </si>
  <si>
    <t>1/2017: Obecně závazná vyhláška, kterou se stanoví školské obvody základních a mateřských škol zřízených městem Nymburk a části společných školských obvodů základních škol zřízených městem Nymburk</t>
  </si>
  <si>
    <t>1377795063</t>
  </si>
  <si>
    <t>2/2024</t>
  </si>
  <si>
    <t>Nařízení o záměru zadat zpracování lesní hospodářské osnovy</t>
  </si>
  <si>
    <t>2024-06-15</t>
  </si>
  <si>
    <t>lesní hospodářské osnovy</t>
  </si>
  <si>
    <t>zákon č. 289/1995 Sb., lesní zákon - § 25 odst. 2</t>
  </si>
  <si>
    <t>4/2014: Nařízení  města Nymburk č. 4/2014, o záměru zadat zpracování lesních hospodářských osnov</t>
  </si>
  <si>
    <t>1366109008</t>
  </si>
  <si>
    <t>1/2024</t>
  </si>
  <si>
    <t>2024-05-02</t>
  </si>
  <si>
    <t>2/2023: Obecně závazná vyhláška města Nymburk o nočním klidu</t>
  </si>
  <si>
    <t>1344945492</t>
  </si>
  <si>
    <t>7/2023</t>
  </si>
  <si>
    <t>Obecně závazná vyhláška města Nymburk 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</si>
  <si>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</si>
  <si>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</si>
  <si>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</si>
  <si>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8/2010: Obecně závazná vyhláška č. 8/2010 o místním poplatku za užívání veřejného prostranství; 3/2011: Obecně závazná vyhláška č. 3/2011, kterou se mění OZV č. 8/2010 o místním poplatku za užívání veřejného prostranství; 9/2012: Obecně závazná vyhláška č. 9/2012, kterou se mění OZV č. 8/2010 o místním poplatku za užívání veřejného prostranství</t>
  </si>
  <si>
    <t>1284369445</t>
  </si>
  <si>
    <t>9/2012</t>
  </si>
  <si>
    <t>Obecně závazná vyhláška č. 9/2012, kterou se mění OZV č. 8/2010 o místním poplatku za užívání veřejného prostranství</t>
  </si>
  <si>
    <t>2012-12-28</t>
  </si>
  <si>
    <t>8/2010: Obecně závazná vyhláška č. 8/2010 o místním poplatku za užívání veřejného prostranství</t>
  </si>
  <si>
    <t>7/2023: Obecně závazná vyhláška města Nymburk  o místním poplatku za užívání veřejného prostranství</t>
  </si>
  <si>
    <t>1283984189</t>
  </si>
  <si>
    <t>3/2011</t>
  </si>
  <si>
    <t>Obecně závazná vyhláška č. 3/2011, kterou se mění OZV č. 8/2010 o místním poplatku za užívání veřejného prostranství</t>
  </si>
  <si>
    <t>2011-04-09</t>
  </si>
  <si>
    <t>1283976099</t>
  </si>
  <si>
    <t>8/2010</t>
  </si>
  <si>
    <t>Obecně závazná vyhláška č. 8/2010 o místním poplatku za užívání veřejného prostranství</t>
  </si>
  <si>
    <t>2011-01-01</t>
  </si>
  <si>
    <t>3/2011: Obecně závazná vyhláška č. 3/2011, kterou se mění OZV č. 8/2010 o místním poplatku za užívání veřejného prostranství; 9/2012: Obecně závazná vyhláška č. 9/2012, kterou se mění OZV č. 8/2010 o místním poplatku za užívání veřejného prostranství</t>
  </si>
  <si>
    <t>1283956799</t>
  </si>
  <si>
    <t>6/2023</t>
  </si>
  <si>
    <t>OBECNĚ ZÁVAZNÁ VYHLÁŠKA MĚSTA NYMBURKA o místním poplatku ze psů</t>
  </si>
  <si>
    <t>místní poplatek ze psů</t>
  </si>
  <si>
    <t>zákon č. 565/1990 Sb., o místních poplatcích - § 14 - ze psů</t>
  </si>
  <si>
    <t>2/2020: Obecně závazná vyhláška č. 2/2020, o místním poplatku ze psů</t>
  </si>
  <si>
    <t>1283714504</t>
  </si>
  <si>
    <t>5/2023</t>
  </si>
  <si>
    <t>OBECNĚ ZÁVAZNÁ VYHLÁŠKA MĚSTA NYMBURKA o místním poplatku za obecní systém odpadového hospodářství</t>
  </si>
  <si>
    <t>5/2021: Obecně závazná vyhláška č. 5/2021, o místním poplatku za obecní systém odpadového hospodářství; 7/2022: Obecně závazná vyhláška o místním poplatku za obecní systém odpadového hospodářství</t>
  </si>
  <si>
    <t>6/2024: Obecně závazná vyhláška o místním poplatku za obecní systém odpadového hospodářství</t>
  </si>
  <si>
    <t>1283710921</t>
  </si>
  <si>
    <t>4/2023</t>
  </si>
  <si>
    <t>OBECNĚ ZÁVAZNÁ VYHLÁŠKA MĚSTA NYMBURKA o místním poplatku z pobytu</t>
  </si>
  <si>
    <t>místní poplatek z pobytu</t>
  </si>
  <si>
    <t>zákon č. 565/1990 Sb., o místních poplatcích - § 14 - z pobytu</t>
  </si>
  <si>
    <t>7/2019: Obecně závazná vyhláška č. 7/2019, o místním poplatku z pobytu; 1/2021: Obecně závazná vyhláška č. 1/2021, o místním poplatku z pobytu</t>
  </si>
  <si>
    <t>1283704872</t>
  </si>
  <si>
    <t>3/2023</t>
  </si>
  <si>
    <t>2023-11-01</t>
  </si>
  <si>
    <t>4/2022: Nařízení města Nymburka, kterým se vymezují úseky místních komunikací, na kterých se pro jejich malý dopravní význam nezajišťuje sjízdnost a schůdnost odstraňováním sněhu a náledí</t>
  </si>
  <si>
    <t>5/2024: Nařízení města Nymburka, kterým se vymezují úseky místních komunikací, na kterých se pro jejich malý dopravní význam nezajišťuje sjízdnost a schůdnost odstraňováním sněhu a náledí; 5/2024: Nařízení města Nymburka, kterým se vymezují úseky místních komunikací, na kterých se pro jejich malý dopravní význam nezajišťuje sjízdnost a schůdnost odstraňováním sněhu a náledí</t>
  </si>
  <si>
    <t>1263104021</t>
  </si>
  <si>
    <t>2/2023</t>
  </si>
  <si>
    <t>2023-10-11</t>
  </si>
  <si>
    <t>2/2021: Obecně závazná vyhláška města Nymburk č. 2/2021, o nočním klidu; 1/2023: Obecně závazná vyhláška města Nymburk o nočním klidu, kterou se doplňuje OZV města Nymburk č. 2/2021 o nočním klidu a kterou se ruší OZV města Nymburk č. 1/2022 o nočním klidu</t>
  </si>
  <si>
    <t>1246522270</t>
  </si>
  <si>
    <t>1/2023</t>
  </si>
  <si>
    <t>Obecně závazná vyhláška města Nymburk o nočním klidu, kterou se doplňuje OZV města Nymburk č. 2/2021 o nočním klidu a kterou se ruší OZV města Nymburk č. 1/2022 o nočním klidu</t>
  </si>
  <si>
    <t>2023-03-28</t>
  </si>
  <si>
    <t>2/2021: Obecně závazná vyhláška města Nymburk č. 2/2021, o nočním klidu</t>
  </si>
  <si>
    <t>1/2022: Obecně závazná vyhláška města Nymburk, o nočním klidu</t>
  </si>
  <si>
    <t>1158958504</t>
  </si>
  <si>
    <t>8/2022</t>
  </si>
  <si>
    <t>nařízení, kterým se ruší nařízení č. 1/2013, kterým se stanovuje maximální cena za přiložení a odstranění technických prostředků k zabránění odjezdu vozidla</t>
  </si>
  <si>
    <t>2022-12-20</t>
  </si>
  <si>
    <t>1/2013: Nařízení města Nymburk č. 1/2013, kterým se stanovuje maximální cena za přiložení a odstranění technických prostředků k zabránění odjezdu vozidla</t>
  </si>
  <si>
    <t>1118803709</t>
  </si>
  <si>
    <t>7/2022</t>
  </si>
  <si>
    <t>2023-01-01</t>
  </si>
  <si>
    <t>5/2021: Obecně závazná vyhláška č. 5/2021, o místním poplatku za obecní systém odpadového hospodářství</t>
  </si>
  <si>
    <t>1116662072</t>
  </si>
  <si>
    <t>6/2022</t>
  </si>
  <si>
    <t>Obecně závazná vyhláška města Nymburka o stanovení koeficientu pro výpočet daně z nemovitých věcí a o stanovení místního koeficientu pro výpočet daně z nemovitých věcí</t>
  </si>
  <si>
    <t>daň z nemovitých věcí - místní koeficient</t>
  </si>
  <si>
    <t>zákon č. 338/1992 Sb., o dani z nemovitých věcí - § 12</t>
  </si>
  <si>
    <t xml:space="preserve">3/2012: Obecně závazná vyhláška č. 3/2012, o stanovení koeficientu pro výpočet daně z nemovitostí a o stanovení místního koeficientu pro výpočet daně z nemovitostí; 5/2012: Obecně závazná vyhláška č. 5/2012, která mění Obecně závaznou vyhlášku č. 3/2012, o stanovení koeficientu pro výpočet daně z nemovitostí a o stanovení místního koeficientu pro výpočet daně z nemovitostí daně </t>
  </si>
  <si>
    <t>3/2025: Obecně závazná vyhláška o stanovení koeficientů daně z nemovitých věcí</t>
  </si>
  <si>
    <t>1116568031</t>
  </si>
  <si>
    <t>5/2022</t>
  </si>
  <si>
    <t>Nařízení města Nymburk, kterým se stanoví maximální ceny pohřebních a kremačních služeb</t>
  </si>
  <si>
    <t>2022-12-30</t>
  </si>
  <si>
    <t>1116507240</t>
  </si>
  <si>
    <t>4/2022</t>
  </si>
  <si>
    <t>2022-11-09</t>
  </si>
  <si>
    <t>3/2023: Nařízení města Nymburka, kterým se vymezují úseky místních komunikací, na kterých se pro jejich malý dopravní význam nezajišťuje sjízdnost a schůdnost odstraňováním sněhu a náledí; 3/2023: Nařízení města Nymburka, kterým se vymezují úseky místních komunikací, na kterých se pro jejich malý dopravní význam nezajišťuje sjízdnost a schůdnost odstraňováním sněhu a náledí</t>
  </si>
  <si>
    <t>1103189918</t>
  </si>
  <si>
    <t>3/2022</t>
  </si>
  <si>
    <t>Obecně závazná vyhláška města Nymburk, kterou se vydává požární řád města</t>
  </si>
  <si>
    <t>2022-10-01</t>
  </si>
  <si>
    <t>požární ochrana - požární řád</t>
  </si>
  <si>
    <t>zákon č. 133/1985 Sb., o požární ochraně - § 29 odst. 1 písm. o) bod 1</t>
  </si>
  <si>
    <t>1086932844</t>
  </si>
  <si>
    <t>2/2022</t>
  </si>
  <si>
    <t>Obecně závazná vyhláška města Nymburk o stanovení systému shromažďování, sběru, přepravy, třídění, využívání a odstraňování komunálních odpadů a nakládání se stavebním odpadem</t>
  </si>
  <si>
    <t>systém odpadového hospodářství</t>
  </si>
  <si>
    <t>zákon č. 541/2020 Sb., o odpadech - § 59 odst. 4</t>
  </si>
  <si>
    <t>1086903859</t>
  </si>
  <si>
    <t>1/2013</t>
  </si>
  <si>
    <t>Nařízení města Nymburk č. 1/2013, kterým se stanovuje maximální cena za přiložení a odstranění technických prostředků k zabránění odjezdu vozidla</t>
  </si>
  <si>
    <t>2013-05-01</t>
  </si>
  <si>
    <t>8/2022: nařízení, kterým se ruší nařízení č. 1/2013, kterým se stanovuje maximální cena za přiložení a odstranění technických prostředků k zabránění odjezdu vozidla</t>
  </si>
  <si>
    <t>1037182452</t>
  </si>
  <si>
    <t>5/2006</t>
  </si>
  <si>
    <t>Nařízení města Nymburk č. 5/2006, o odtahu vozidel</t>
  </si>
  <si>
    <t>2006-11-01</t>
  </si>
  <si>
    <t>1037179525</t>
  </si>
  <si>
    <t>7/2013</t>
  </si>
  <si>
    <t>Obecně závazná vyhláška č. 7/2013, o služební výstroji a výzbroji Městské policie Nymburk</t>
  </si>
  <si>
    <t>2014-01-18</t>
  </si>
  <si>
    <t>obecní policie</t>
  </si>
  <si>
    <t xml:space="preserve">zákon č. 553/1991 Sb., o obecní policii - § 1 odst. 1 </t>
  </si>
  <si>
    <t>1037176107</t>
  </si>
  <si>
    <t>13/1995</t>
  </si>
  <si>
    <t>Vyhláška č. 13/1995, o zřízení městské policie</t>
  </si>
  <si>
    <t>1996-01-01</t>
  </si>
  <si>
    <t>1037173692</t>
  </si>
  <si>
    <t>1/2018</t>
  </si>
  <si>
    <t>1036025655</t>
  </si>
  <si>
    <t>5/2021</t>
  </si>
  <si>
    <t>Obecně závazná vyhláška č. 5/2021, o místním poplatku za obecní systém odpadového hospodářství</t>
  </si>
  <si>
    <t>2022-01-01</t>
  </si>
  <si>
    <t>7/2022: Obecně závazná vyhláška o místním poplatku za obecní systém odpadového hospodářství</t>
  </si>
  <si>
    <t>1036000593</t>
  </si>
  <si>
    <t>1/2021</t>
  </si>
  <si>
    <t>Obecně závazná vyhláška č. 1/2021, o místním poplatku z pobytu</t>
  </si>
  <si>
    <t>2021-03-13</t>
  </si>
  <si>
    <t>7/2019: Obecně závazná vyhláška č. 7/2019, o místním poplatku z pobytu</t>
  </si>
  <si>
    <t>4/2023: OBECNĚ ZÁVAZNÁ VYHLÁŠKA MĚSTA NYMBURKA o místním poplatku z pobytu</t>
  </si>
  <si>
    <t>1035996177</t>
  </si>
  <si>
    <t>2/2020</t>
  </si>
  <si>
    <t>Obecně závazná vyhláška č. 2/2020, o místním poplatku ze psů</t>
  </si>
  <si>
    <t>2020-02-20</t>
  </si>
  <si>
    <t>6/2023: OBECNĚ ZÁVAZNÁ VYHLÁŠKA MĚSTA NYMBURKA o místním poplatku ze psů</t>
  </si>
  <si>
    <t>1035986119</t>
  </si>
  <si>
    <t>7/2019</t>
  </si>
  <si>
    <t>Obecně závazná vyhláška č. 7/2019, o místním poplatku z pobytu</t>
  </si>
  <si>
    <t>2020-01-01</t>
  </si>
  <si>
    <t>1/2021: Obecně závazná vyhláška č. 1/2021, o místním poplatku z pobytu</t>
  </si>
  <si>
    <t>1035981680</t>
  </si>
  <si>
    <t>1/2017</t>
  </si>
  <si>
    <t>Obecně závazná vyhláška, kterou se stanoví školské obvody základních a mateřských škol zřízených městem Nymburk a části společných školských obvodů základních škol zřízených městem Nymburk</t>
  </si>
  <si>
    <t>2017-03-18</t>
  </si>
  <si>
    <t>zákon č. 561/2004 Sb., školský zákon - § 178 odst. 2 písm. c); zákon č. 561/2004 Sb., školský zákon - § 179 odst. 3 a § 178 odst. 2 písm. c)</t>
  </si>
  <si>
    <t>3/2024: Obecně závazná vyhláška města Nymburk, kterou se stanoví školské obvody základních a mateřských škol zřízených městem Nymburk a části společných školských obvodů základních škol zřízených městem Nymburk; 3/2024: Obecně závazná vyhláška města Nymburk, kterou se stanoví školské obvody základních a mateřských škol zřízených městem Nymburk a části společných školských obvodů základních škol zřízených městem Nymburk</t>
  </si>
  <si>
    <t>1035577767</t>
  </si>
  <si>
    <t>Obecně závazná vyhláška města Nymburka č. 1/2018, která ruší OZV č. 9/2005 o vytvoření a používání prostředků Fondu rozvoje bydlení v Nymburce, současně ruší OZV č. 2/2017</t>
  </si>
  <si>
    <t>2018-03-29</t>
  </si>
  <si>
    <t>ústavní zákon č. 1/1993 Sb., Ústava České republiky - čl. 104 odst. 3 - zrušovací OZV</t>
  </si>
  <si>
    <t>1035573940</t>
  </si>
  <si>
    <t>7/2017</t>
  </si>
  <si>
    <t>Obecně závazná vyhláška č. 7/2017, kterou se mění Obecně závazná vyhláška č. 2/2016, o regulaci provozování loterií a jiných podobných her</t>
  </si>
  <si>
    <t>2017-12-27</t>
  </si>
  <si>
    <t>hazardní hry</t>
  </si>
  <si>
    <t>zákon č. 186/2016 Sb., o hazardních hrách - § 12 odst. 1</t>
  </si>
  <si>
    <t>2/2016: Obecně závazná vyhláška č. 2/2016, o regulaci provozování loterií a jiných podobných her</t>
  </si>
  <si>
    <t>1035570124</t>
  </si>
  <si>
    <t>2/2016</t>
  </si>
  <si>
    <t>Obecně závazná vyhláška č. 2/2016, o regulaci provozování loterií a jiných podobných her</t>
  </si>
  <si>
    <t>2016-12-06</t>
  </si>
  <si>
    <t xml:space="preserve">zákon č. 186/2016 Sb., o hazardních hrách - § 12 </t>
  </si>
  <si>
    <t>7/2017: Obecně závazná vyhláška č. 7/2017, kterou se mění Obecně závazná vyhláška č. 2/2016, o regulaci provozování loterií a jiných podobných her; 7/2017: Obecně závazná vyhláška č. 7/2017, kterou se mění Obecně závazná vyhláška č. 2/2016, o regulaci provozování loterií a jiných podobných her</t>
  </si>
  <si>
    <t>1035563849</t>
  </si>
  <si>
    <t>5/2012</t>
  </si>
  <si>
    <t>1035557503</t>
  </si>
  <si>
    <t xml:space="preserve">Obecně závazná vyhláška č. 5/2012, která mění Obecně závaznou vyhlášku č. 3/2012, o stanovení koeficientu pro výpočet daně z nemovitostí a o stanovení místního koeficientu pro výpočet daně z nemovitostí daně </t>
  </si>
  <si>
    <t>2013-01-01</t>
  </si>
  <si>
    <t>daň z nemovitých věcí - koeficient u staveb a jednotek</t>
  </si>
  <si>
    <t xml:space="preserve">zákon č. 338/1992 Sb., o dani z nemovitých věcí - § 11 odst. 3 písm. a)  </t>
  </si>
  <si>
    <t>1035555585</t>
  </si>
  <si>
    <t>3/2012</t>
  </si>
  <si>
    <t>Obecně závazná vyhláška č. 3/2012, o stanovení koeficientu pro výpočet daně z nemovitostí a o stanovení místního koeficientu pro výpočet daně z nemovitostí</t>
  </si>
  <si>
    <t>1035531081</t>
  </si>
  <si>
    <t>3/2020</t>
  </si>
  <si>
    <t>Obecně závazná vyhláška č. 3/2020, o městských symbolech, významných dnech a vyznamenáních města Nymburka, kterou se mění obecně závazná vyhláška města Nymburka č. 4/2005 o městských symbolech, významných dnech a vyznamenáních města Nymburka ze dne 1.8.2005</t>
  </si>
  <si>
    <t>2020-06-10</t>
  </si>
  <si>
    <t>jiná</t>
  </si>
  <si>
    <t xml:space="preserve">ústavní zákon č. 1/1993 Sb., Ústava České republiky - čl. 104 odst. 3 </t>
  </si>
  <si>
    <t>4/2005: Obecně závazná vyhláška města Nymburka č. 4/2005, o městských symbolech, významných dench a vyznamenán</t>
  </si>
  <si>
    <t>1035495822</t>
  </si>
  <si>
    <t>4/2005</t>
  </si>
  <si>
    <t>Obecně závazná vyhláška města Nymburka č. 4/2005, o městských symbolech, významných dench a vyznamenán</t>
  </si>
  <si>
    <t>2005-08-01</t>
  </si>
  <si>
    <t>3/2020: Obecně závazná vyhláška č. 3/2020, o městských symbolech, významných dnech a vyznamenáních města Nymburka, kterou se mění obecně závazná vyhláška města Nymburka č. 4/2005 o městských symbolech, významných dnech a vyznamenáních města Nymburka ze dne 1.8.2005; 3/2020: Obecně závazná vyhláška č. 3/2020, o městských symbolech, významných dnech a vyznamenáních města Nymburka, kterou se mění obecně závazná vyhláška města Nymburka č. 4/2005 o městských symbolech, významných dnech a vyznamenáních města Nymburka ze dne 1.8.2005</t>
  </si>
  <si>
    <t>1035487389</t>
  </si>
  <si>
    <t>4/2014</t>
  </si>
  <si>
    <t>Nařízení  města Nymburk č. 4/2014, o záměru zadat zpracování lesních hospodářských osnov</t>
  </si>
  <si>
    <t>2014-09-09</t>
  </si>
  <si>
    <t>2/2024: Nařízení o záměru zadat zpracování lesní hospodářské osnovy</t>
  </si>
  <si>
    <t>1035439548</t>
  </si>
  <si>
    <t>1/2022</t>
  </si>
  <si>
    <t>Obecně závazná vyhláška města Nymburk, o nočním klidu</t>
  </si>
  <si>
    <t>2022-05-20</t>
  </si>
  <si>
    <t>1/2023: Obecně závazná vyhláška města Nymburk o nočním klidu, kterou se doplňuje OZV města Nymburk č. 2/2021 o nočním klidu a kterou se ruší OZV města Nymburk č. 1/2022 o nočním klidu</t>
  </si>
  <si>
    <t>1035396506</t>
  </si>
  <si>
    <t>2/2021</t>
  </si>
  <si>
    <t>Obecně závazná vyhláška města Nymburk č. 2/2021, o nočním klidu</t>
  </si>
  <si>
    <t>2021-06-04</t>
  </si>
  <si>
    <t>zákon č. 251/2016 Sb., o některých přestupcích - § 5 odst. 6</t>
  </si>
  <si>
    <t>1/2022: Obecně závazná vyhláška města Nymburk, o nočním klidu; 1/2022: Obecně závazná vyhláška města Nymburk, o nočním klidu; 1/2022: Obecně závazná vyhláška města Nymburk, o nočním klidu; 1/2023: Obecně závazná vyhláška města Nymburk o nočním klidu, kterou se doplňuje OZV města Nymburk č. 2/2021 o nočním klidu a kterou se ruší OZV města Nymburk č. 1/2022 o nočním klidu</t>
  </si>
  <si>
    <t>1035391842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</si>
</sst>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46092</v>
      </c>
      <c r="I2" s="1">
        <v>46106.63118525735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HYPERLINK("https://sbirkapp.gov.cz/detail/SPPL7DKBENGDE3DC", "https://sbirkapp.gov.cz/detail/SPPL7DKBENGDE3DC")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46064</v>
      </c>
      <c r="I3" s="1">
        <v>46070.35711020789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HYPERLINK("https://sbirkapp.gov.cz/detail/SPP4B7XQVM5MVKZ4", "https://sbirkapp.gov.cz/detail/SPP4B7XQVM5MVKZ4")</f>
        <v>0</v>
      </c>
      <c r="V3" t="s">
        <v>43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37</v>
      </c>
      <c r="G4" t="s">
        <v>45</v>
      </c>
      <c r="H4" s="1">
        <v>45952</v>
      </c>
      <c r="I4" s="1">
        <v>45954.31749101129</v>
      </c>
      <c r="J4" t="s">
        <v>46</v>
      </c>
      <c r="K4" t="s">
        <v>31</v>
      </c>
      <c r="M4" t="s">
        <v>47</v>
      </c>
      <c r="N4" t="s">
        <v>48</v>
      </c>
      <c r="S4" t="b">
        <v>1</v>
      </c>
      <c r="U4" s="2">
        <f>HYPERLINK("https://sbirkapp.gov.cz/detail/SPPHST7JCJ36NTL4", "https://sbirkapp.gov.cz/detail/SPPHST7JCJ36NTL4")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45910</v>
      </c>
      <c r="I5" s="1">
        <v>45915.46404846419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HYPERLINK("https://sbirkapp.gov.cz/detail/SPPVBVXO5K5BE3MW", "https://sbirkapp.gov.cz/detail/SPPVBVXO5K5BE3MW")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45910</v>
      </c>
      <c r="I6" s="1">
        <v>45912.42127931949</v>
      </c>
      <c r="J6" t="s">
        <v>59</v>
      </c>
      <c r="K6" t="s">
        <v>31</v>
      </c>
      <c r="M6" t="s">
        <v>60</v>
      </c>
      <c r="N6" t="s">
        <v>61</v>
      </c>
      <c r="S6" t="b">
        <v>1</v>
      </c>
      <c r="U6" s="2">
        <f>HYPERLINK("https://sbirkapp.gov.cz/detail/SPPMWUQKB63BOOUG", "https://sbirkapp.gov.cz/detail/SPPMWUQKB63BOOUG")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29</v>
      </c>
      <c r="H7" s="1">
        <v>45763</v>
      </c>
      <c r="I7" s="1">
        <v>45771.41412715103</v>
      </c>
      <c r="J7" t="s">
        <v>64</v>
      </c>
      <c r="K7" t="s">
        <v>31</v>
      </c>
      <c r="M7" t="s">
        <v>32</v>
      </c>
      <c r="N7" t="s">
        <v>33</v>
      </c>
      <c r="P7" t="s">
        <v>65</v>
      </c>
      <c r="R7" t="s">
        <v>66</v>
      </c>
      <c r="S7" t="b">
        <v>0</v>
      </c>
      <c r="T7" s="1">
        <v>46143</v>
      </c>
      <c r="U7" s="2">
        <f>HYPERLINK("https://sbirkapp.gov.cz/detail/SPPBW7EDSGE6LOL2", "https://sbirkapp.gov.cz/detail/SPPBW7EDSGE6LOL2")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45630</v>
      </c>
      <c r="I8" s="1">
        <v>45635.43936790134</v>
      </c>
      <c r="J8" t="s">
        <v>70</v>
      </c>
      <c r="K8" t="s">
        <v>31</v>
      </c>
      <c r="M8" t="s">
        <v>71</v>
      </c>
      <c r="N8" t="s">
        <v>72</v>
      </c>
      <c r="O8" t="s">
        <v>73</v>
      </c>
      <c r="S8" t="b">
        <v>1</v>
      </c>
      <c r="U8" s="2">
        <f>HYPERLINK("https://sbirkapp.gov.cz/detail/SPPBEBRPOAC6UT6K", "https://sbirkapp.gov.cz/detail/SPPBEBRPOAC6UT6K")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37</v>
      </c>
      <c r="G9" t="s">
        <v>45</v>
      </c>
      <c r="H9" s="1">
        <v>45581</v>
      </c>
      <c r="I9" s="1">
        <v>45586.45336016995</v>
      </c>
      <c r="J9" t="s">
        <v>76</v>
      </c>
      <c r="K9" t="s">
        <v>31</v>
      </c>
      <c r="M9" t="s">
        <v>47</v>
      </c>
      <c r="N9" t="s">
        <v>48</v>
      </c>
      <c r="P9" t="s">
        <v>77</v>
      </c>
      <c r="S9" t="b">
        <v>1</v>
      </c>
      <c r="U9" s="2">
        <f>HYPERLINK("https://sbirkapp.gov.cz/detail/SPPWQFMR2J6CM4YQ", "https://sbirkapp.gov.cz/detail/SPPWQFMR2J6CM4YQ")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44120</v>
      </c>
      <c r="I10" s="1">
        <v>45552.32638068972</v>
      </c>
      <c r="J10" t="s">
        <v>81</v>
      </c>
      <c r="K10" t="s">
        <v>82</v>
      </c>
      <c r="L10" s="1">
        <v>44120</v>
      </c>
      <c r="M10" t="s">
        <v>83</v>
      </c>
      <c r="N10" t="s">
        <v>84</v>
      </c>
      <c r="S10" t="b">
        <v>1</v>
      </c>
      <c r="U10" s="2">
        <f>HYPERLINK("https://sbirkapp.gov.cz/detail/SPPJYTVQ4KJH7POY", "https://sbirkapp.gov.cz/detail/SPPJYTVQ4KJH7POY")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37</v>
      </c>
      <c r="G11" t="s">
        <v>87</v>
      </c>
      <c r="H11" s="1">
        <v>43969</v>
      </c>
      <c r="I11" s="1">
        <v>45552.32304438642</v>
      </c>
      <c r="J11" t="s">
        <v>88</v>
      </c>
      <c r="K11" t="s">
        <v>82</v>
      </c>
      <c r="L11" s="1">
        <v>43969</v>
      </c>
      <c r="M11" t="s">
        <v>89</v>
      </c>
      <c r="N11" t="s">
        <v>90</v>
      </c>
      <c r="O11" t="s">
        <v>91</v>
      </c>
      <c r="S11" t="b">
        <v>1</v>
      </c>
      <c r="U11" s="2">
        <f>HYPERLINK("https://sbirkapp.gov.cz/detail/SPPVJO2DQGURFH3G", "https://sbirkapp.gov.cz/detail/SPPVJO2DQGURFH3G")</f>
        <v>0</v>
      </c>
      <c r="V11" t="s">
        <v>92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37</v>
      </c>
      <c r="G12" t="s">
        <v>94</v>
      </c>
      <c r="H12" s="1">
        <v>43348</v>
      </c>
      <c r="I12" s="1">
        <v>45552.31982281692</v>
      </c>
      <c r="J12" t="s">
        <v>95</v>
      </c>
      <c r="K12" t="s">
        <v>82</v>
      </c>
      <c r="L12" s="1">
        <v>43348</v>
      </c>
      <c r="M12" t="s">
        <v>96</v>
      </c>
      <c r="N12" t="s">
        <v>97</v>
      </c>
      <c r="S12" t="b">
        <v>1</v>
      </c>
      <c r="U12" s="2">
        <f>HYPERLINK("https://sbirkapp.gov.cz/detail/SPPLWPXAXJVRSD6G", "https://sbirkapp.gov.cz/detail/SPPLWPXAXJVRSD6G")</f>
        <v>0</v>
      </c>
      <c r="V12" t="s">
        <v>98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37</v>
      </c>
      <c r="G13" t="s">
        <v>100</v>
      </c>
      <c r="H13" s="1">
        <v>42467</v>
      </c>
      <c r="I13" s="1">
        <v>45552.31740886482</v>
      </c>
      <c r="J13" t="s">
        <v>101</v>
      </c>
      <c r="K13" t="s">
        <v>82</v>
      </c>
      <c r="L13" s="1">
        <v>42467</v>
      </c>
      <c r="M13" t="s">
        <v>102</v>
      </c>
      <c r="N13" t="s">
        <v>103</v>
      </c>
      <c r="Q13" t="s">
        <v>104</v>
      </c>
      <c r="S13" t="b">
        <v>1</v>
      </c>
      <c r="U13" s="2">
        <f>HYPERLINK("https://sbirkapp.gov.cz/detail/SPPVPXBUCZIYRFI4", "https://sbirkapp.gov.cz/detail/SPPVPXBUCZIYRFI4")</f>
        <v>0</v>
      </c>
      <c r="V13" t="s">
        <v>105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37</v>
      </c>
      <c r="G14" t="s">
        <v>107</v>
      </c>
      <c r="H14" s="1">
        <v>41764</v>
      </c>
      <c r="I14" s="1">
        <v>45552.31417484843</v>
      </c>
      <c r="J14" t="s">
        <v>108</v>
      </c>
      <c r="K14" t="s">
        <v>82</v>
      </c>
      <c r="L14" s="1">
        <v>41764</v>
      </c>
      <c r="M14" t="s">
        <v>96</v>
      </c>
      <c r="N14" t="s">
        <v>97</v>
      </c>
      <c r="R14" t="s">
        <v>109</v>
      </c>
      <c r="S14" t="b">
        <v>0</v>
      </c>
      <c r="T14" s="1">
        <v>46085</v>
      </c>
      <c r="U14" s="2">
        <f>HYPERLINK("https://sbirkapp.gov.cz/detail/SPPSPOVRM464AVJ4", "https://sbirkapp.gov.cz/detail/SPPSPOVRM464AVJ4")</f>
        <v>0</v>
      </c>
      <c r="V14" t="s">
        <v>110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37</v>
      </c>
      <c r="G15" t="s">
        <v>112</v>
      </c>
      <c r="H15" s="1">
        <v>40465</v>
      </c>
      <c r="I15" s="1">
        <v>45552.31047936677</v>
      </c>
      <c r="J15" t="s">
        <v>113</v>
      </c>
      <c r="K15" t="s">
        <v>82</v>
      </c>
      <c r="L15" s="1">
        <v>40465</v>
      </c>
      <c r="M15" t="s">
        <v>114</v>
      </c>
      <c r="N15" t="s">
        <v>115</v>
      </c>
      <c r="R15" t="s">
        <v>116</v>
      </c>
      <c r="S15" t="s">
        <v>117</v>
      </c>
      <c r="T15" t="s">
        <v>118</v>
      </c>
      <c r="U15" s="2">
        <f>HYPERLINK("https://sbirkapp.gov.cz/detail/SPP53WZH67DRD7BI", "https://sbirkapp.gov.cz/detail/SPP53WZH67DRD7BI")</f>
        <v>0</v>
      </c>
      <c r="V15" t="s">
        <v>119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120</v>
      </c>
      <c r="F16" t="s">
        <v>37</v>
      </c>
      <c r="G16" t="s">
        <v>121</v>
      </c>
      <c r="H16" s="1">
        <v>40164</v>
      </c>
      <c r="I16" s="1">
        <v>45551.59079135927</v>
      </c>
      <c r="J16" t="s">
        <v>122</v>
      </c>
      <c r="K16" t="s">
        <v>82</v>
      </c>
      <c r="L16" s="1">
        <v>40164</v>
      </c>
      <c r="M16" t="s">
        <v>123</v>
      </c>
      <c r="N16" t="s">
        <v>124</v>
      </c>
      <c r="O16" t="s">
        <v>125</v>
      </c>
      <c r="S16" t="b">
        <v>1</v>
      </c>
      <c r="U16" s="2">
        <f>HYPERLINK("https://sbirkapp.gov.cz/detail/SPPM6NFCNHKHGDU4", "https://sbirkapp.gov.cz/detail/SPPM6NFCNHKHGDU4")</f>
        <v>0</v>
      </c>
      <c r="V16" t="s">
        <v>126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127</v>
      </c>
      <c r="F17" t="s">
        <v>28</v>
      </c>
      <c r="G17" t="s">
        <v>128</v>
      </c>
      <c r="H17" s="1">
        <v>38551</v>
      </c>
      <c r="I17" s="1">
        <v>45551.58239007893</v>
      </c>
      <c r="J17" t="s">
        <v>129</v>
      </c>
      <c r="K17" t="s">
        <v>82</v>
      </c>
      <c r="L17" s="1">
        <v>38551</v>
      </c>
      <c r="M17" t="s">
        <v>130</v>
      </c>
      <c r="N17" t="s">
        <v>131</v>
      </c>
      <c r="O17" t="s">
        <v>132</v>
      </c>
      <c r="S17" t="b">
        <v>1</v>
      </c>
      <c r="U17" s="2">
        <f>HYPERLINK("https://sbirkapp.gov.cz/detail/SPPSBUMTA7YX4PBS", "https://sbirkapp.gov.cz/detail/SPPSBUMTA7YX4PBS")</f>
        <v>0</v>
      </c>
      <c r="V17" t="s">
        <v>133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134</v>
      </c>
      <c r="F18" t="s">
        <v>28</v>
      </c>
      <c r="G18" t="s">
        <v>135</v>
      </c>
      <c r="H18" s="1">
        <v>38425</v>
      </c>
      <c r="I18" s="1">
        <v>45551.57932217954</v>
      </c>
      <c r="J18" t="s">
        <v>136</v>
      </c>
      <c r="K18" t="s">
        <v>82</v>
      </c>
      <c r="L18" s="1">
        <v>38425</v>
      </c>
      <c r="M18" t="s">
        <v>130</v>
      </c>
      <c r="N18" t="s">
        <v>131</v>
      </c>
      <c r="O18" t="s">
        <v>132</v>
      </c>
      <c r="S18" t="b">
        <v>1</v>
      </c>
      <c r="U18" s="2">
        <f>HYPERLINK("https://sbirkapp.gov.cz/detail/SPPZRL2MSGOI2GMW", "https://sbirkapp.gov.cz/detail/SPPZRL2MSGOI2GMW")</f>
        <v>0</v>
      </c>
      <c r="V18" t="s">
        <v>137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138</v>
      </c>
      <c r="F19" t="s">
        <v>37</v>
      </c>
      <c r="G19" t="s">
        <v>139</v>
      </c>
      <c r="H19" s="1">
        <v>38709</v>
      </c>
      <c r="I19" s="1">
        <v>45551.47222235556</v>
      </c>
      <c r="J19" t="s">
        <v>140</v>
      </c>
      <c r="K19" t="s">
        <v>82</v>
      </c>
      <c r="L19" s="1">
        <v>38709</v>
      </c>
      <c r="M19" t="s">
        <v>123</v>
      </c>
      <c r="N19" t="s">
        <v>124</v>
      </c>
      <c r="Q19" t="s">
        <v>141</v>
      </c>
      <c r="S19" t="b">
        <v>1</v>
      </c>
      <c r="U19" s="2">
        <f>HYPERLINK("https://sbirkapp.gov.cz/detail/SPPIMT33JLBWNLP2", "https://sbirkapp.gov.cz/detail/SPPIMT33JLBWNLP2")</f>
        <v>0</v>
      </c>
      <c r="V19" t="s">
        <v>142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143</v>
      </c>
      <c r="F20" t="s">
        <v>28</v>
      </c>
      <c r="G20" t="s">
        <v>144</v>
      </c>
      <c r="H20" s="1">
        <v>38082</v>
      </c>
      <c r="I20" s="1">
        <v>45551.46709308158</v>
      </c>
      <c r="J20" t="s">
        <v>145</v>
      </c>
      <c r="K20" t="s">
        <v>82</v>
      </c>
      <c r="L20" s="1">
        <v>38082</v>
      </c>
      <c r="M20" t="s">
        <v>146</v>
      </c>
      <c r="N20" t="s">
        <v>147</v>
      </c>
      <c r="S20" t="b">
        <v>1</v>
      </c>
      <c r="U20" s="2">
        <f>HYPERLINK("https://sbirkapp.gov.cz/detail/SPPE5JJODCSJ5DVG", "https://sbirkapp.gov.cz/detail/SPPE5JJODCSJ5DVG")</f>
        <v>0</v>
      </c>
      <c r="V20" t="s">
        <v>148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149</v>
      </c>
      <c r="F21" t="s">
        <v>28</v>
      </c>
      <c r="G21" t="s">
        <v>150</v>
      </c>
      <c r="H21" s="1">
        <v>37391</v>
      </c>
      <c r="I21" s="1">
        <v>45551.46225463582</v>
      </c>
      <c r="J21" t="s">
        <v>151</v>
      </c>
      <c r="K21" t="s">
        <v>82</v>
      </c>
      <c r="L21" s="1">
        <v>37391</v>
      </c>
      <c r="M21" t="s">
        <v>152</v>
      </c>
      <c r="N21" t="s">
        <v>153</v>
      </c>
      <c r="Q21" t="s">
        <v>154</v>
      </c>
      <c r="S21" t="b">
        <v>1</v>
      </c>
      <c r="U21" s="2">
        <f>HYPERLINK("https://sbirkapp.gov.cz/detail/SPPFF67WMAAN5PQO", "https://sbirkapp.gov.cz/detail/SPPFF67WMAAN5PQO")</f>
        <v>0</v>
      </c>
      <c r="V21" t="s">
        <v>155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156</v>
      </c>
      <c r="F22" t="s">
        <v>157</v>
      </c>
      <c r="G22" t="s">
        <v>118</v>
      </c>
      <c r="H22" t="s">
        <v>118</v>
      </c>
      <c r="I22" t="s">
        <v>118</v>
      </c>
      <c r="J22" t="s">
        <v>118</v>
      </c>
      <c r="K22" t="s">
        <v>118</v>
      </c>
      <c r="L22" t="s">
        <v>118</v>
      </c>
      <c r="M22" t="s">
        <v>118</v>
      </c>
      <c r="N22" t="s">
        <v>118</v>
      </c>
      <c r="O22" t="s">
        <v>118</v>
      </c>
      <c r="P22" t="s">
        <v>118</v>
      </c>
      <c r="Q22" t="s">
        <v>118</v>
      </c>
      <c r="R22" t="s">
        <v>118</v>
      </c>
      <c r="S22" t="s">
        <v>118</v>
      </c>
      <c r="T22" t="s">
        <v>118</v>
      </c>
      <c r="U22" t="s">
        <v>118</v>
      </c>
      <c r="V22" t="s">
        <v>158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159</v>
      </c>
      <c r="F23" t="s">
        <v>28</v>
      </c>
      <c r="G23" t="s">
        <v>160</v>
      </c>
      <c r="H23" s="1">
        <v>45462</v>
      </c>
      <c r="I23" s="1">
        <v>45469.34019997507</v>
      </c>
      <c r="J23" t="s">
        <v>161</v>
      </c>
      <c r="K23" t="s">
        <v>31</v>
      </c>
      <c r="M23" t="s">
        <v>162</v>
      </c>
      <c r="N23" t="s">
        <v>163</v>
      </c>
      <c r="P23" t="s">
        <v>164</v>
      </c>
      <c r="S23" t="b">
        <v>1</v>
      </c>
      <c r="U23" s="2">
        <f>HYPERLINK("https://sbirkapp.gov.cz/detail/SPPA6HRXWBDZ2D2Q", "https://sbirkapp.gov.cz/detail/SPPA6HRXWBDZ2D2Q")</f>
        <v>0</v>
      </c>
      <c r="V23" t="s">
        <v>165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166</v>
      </c>
      <c r="F24" t="s">
        <v>37</v>
      </c>
      <c r="G24" t="s">
        <v>167</v>
      </c>
      <c r="H24" s="1">
        <v>45441</v>
      </c>
      <c r="I24" s="1">
        <v>45443.3332681015</v>
      </c>
      <c r="J24" t="s">
        <v>168</v>
      </c>
      <c r="K24" t="s">
        <v>31</v>
      </c>
      <c r="M24" t="s">
        <v>169</v>
      </c>
      <c r="N24" t="s">
        <v>170</v>
      </c>
      <c r="P24" t="s">
        <v>171</v>
      </c>
      <c r="S24" t="b">
        <v>1</v>
      </c>
      <c r="U24" s="2">
        <f>HYPERLINK("https://sbirkapp.gov.cz/detail/SPPLH4Z77XTG55TU", "https://sbirkapp.gov.cz/detail/SPPLH4Z77XTG55TU")</f>
        <v>0</v>
      </c>
      <c r="V24" t="s">
        <v>172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173</v>
      </c>
      <c r="F25" t="s">
        <v>28</v>
      </c>
      <c r="G25" t="s">
        <v>29</v>
      </c>
      <c r="H25" s="1">
        <v>45392</v>
      </c>
      <c r="I25" s="1">
        <v>45399.3747948849</v>
      </c>
      <c r="J25" t="s">
        <v>174</v>
      </c>
      <c r="K25" t="s">
        <v>31</v>
      </c>
      <c r="M25" t="s">
        <v>32</v>
      </c>
      <c r="N25" t="s">
        <v>33</v>
      </c>
      <c r="P25" t="s">
        <v>175</v>
      </c>
      <c r="R25" t="s">
        <v>34</v>
      </c>
      <c r="S25" t="b">
        <v>0</v>
      </c>
      <c r="T25" s="1">
        <v>45792</v>
      </c>
      <c r="U25" s="2">
        <f>HYPERLINK("https://sbirkapp.gov.cz/detail/SPPVCA2BU3I4Q5F6", "https://sbirkapp.gov.cz/detail/SPPVCA2BU3I4Q5F6")</f>
        <v>0</v>
      </c>
      <c r="V25" t="s">
        <v>176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177</v>
      </c>
      <c r="F26" t="s">
        <v>28</v>
      </c>
      <c r="G26" t="s">
        <v>178</v>
      </c>
      <c r="H26" s="1">
        <v>45266</v>
      </c>
      <c r="I26" s="1">
        <v>45272.36521376269</v>
      </c>
      <c r="J26" t="s">
        <v>179</v>
      </c>
      <c r="K26" t="s">
        <v>31</v>
      </c>
      <c r="M26" t="s">
        <v>180</v>
      </c>
      <c r="N26" t="s">
        <v>181</v>
      </c>
      <c r="P26" t="s">
        <v>182</v>
      </c>
      <c r="S26" t="b">
        <v>1</v>
      </c>
      <c r="U26" s="2">
        <f>HYPERLINK("https://sbirkapp.gov.cz/detail/SPPEIB5P26BHKMWM", "https://sbirkapp.gov.cz/detail/SPPEIB5P26BHKMWM")</f>
        <v>0</v>
      </c>
      <c r="V26" t="s">
        <v>183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184</v>
      </c>
      <c r="F27" t="s">
        <v>28</v>
      </c>
      <c r="G27" t="s">
        <v>185</v>
      </c>
      <c r="H27" s="1">
        <v>41256</v>
      </c>
      <c r="I27" s="1">
        <v>45271.60280686809</v>
      </c>
      <c r="J27" t="s">
        <v>186</v>
      </c>
      <c r="K27" t="s">
        <v>82</v>
      </c>
      <c r="L27" s="1">
        <v>41256</v>
      </c>
      <c r="M27" t="s">
        <v>180</v>
      </c>
      <c r="N27" t="s">
        <v>181</v>
      </c>
      <c r="O27" t="s">
        <v>187</v>
      </c>
      <c r="R27" t="s">
        <v>188</v>
      </c>
      <c r="S27" t="b">
        <v>0</v>
      </c>
      <c r="T27" s="1">
        <v>45292</v>
      </c>
      <c r="U27" s="2">
        <f>HYPERLINK("https://sbirkapp.gov.cz/detail/SPPTWCPVOZNLRYEQ", "https://sbirkapp.gov.cz/detail/SPPTWCPVOZNLRYEQ")</f>
        <v>0</v>
      </c>
      <c r="V27" t="s">
        <v>189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190</v>
      </c>
      <c r="F28" t="s">
        <v>28</v>
      </c>
      <c r="G28" t="s">
        <v>191</v>
      </c>
      <c r="H28" s="1">
        <v>40627</v>
      </c>
      <c r="I28" s="1">
        <v>45271.59566091673</v>
      </c>
      <c r="J28" t="s">
        <v>192</v>
      </c>
      <c r="K28" t="s">
        <v>82</v>
      </c>
      <c r="L28" s="1">
        <v>40627</v>
      </c>
      <c r="M28" t="s">
        <v>180</v>
      </c>
      <c r="N28" t="s">
        <v>181</v>
      </c>
      <c r="O28" t="s">
        <v>187</v>
      </c>
      <c r="R28" t="s">
        <v>188</v>
      </c>
      <c r="S28" t="b">
        <v>0</v>
      </c>
      <c r="T28" s="1">
        <v>45292</v>
      </c>
      <c r="U28" s="2">
        <f>HYPERLINK("https://sbirkapp.gov.cz/detail/SPPUW3Q4H2E4WGDE", "https://sbirkapp.gov.cz/detail/SPPUW3Q4H2E4WGDE")</f>
        <v>0</v>
      </c>
      <c r="V28" t="s">
        <v>193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194</v>
      </c>
      <c r="F29" t="s">
        <v>28</v>
      </c>
      <c r="G29" t="s">
        <v>195</v>
      </c>
      <c r="H29" s="1">
        <v>40527</v>
      </c>
      <c r="I29" s="1">
        <v>45271.58424782972</v>
      </c>
      <c r="J29" t="s">
        <v>196</v>
      </c>
      <c r="K29" t="s">
        <v>82</v>
      </c>
      <c r="L29" s="1">
        <v>40527</v>
      </c>
      <c r="M29" t="s">
        <v>180</v>
      </c>
      <c r="N29" t="s">
        <v>181</v>
      </c>
      <c r="Q29" t="s">
        <v>197</v>
      </c>
      <c r="R29" t="s">
        <v>188</v>
      </c>
      <c r="S29" t="b">
        <v>0</v>
      </c>
      <c r="T29" s="1">
        <v>45292</v>
      </c>
      <c r="U29" s="2">
        <f>HYPERLINK("https://sbirkapp.gov.cz/detail/SPP2IAKMMYXOM2EI", "https://sbirkapp.gov.cz/detail/SPP2IAKMMYXOM2EI")</f>
        <v>0</v>
      </c>
      <c r="V29" t="s">
        <v>198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199</v>
      </c>
      <c r="F30" t="s">
        <v>28</v>
      </c>
      <c r="G30" t="s">
        <v>200</v>
      </c>
      <c r="H30" s="1">
        <v>45266</v>
      </c>
      <c r="I30" s="1">
        <v>45271.37888532065</v>
      </c>
      <c r="J30" t="s">
        <v>179</v>
      </c>
      <c r="K30" t="s">
        <v>31</v>
      </c>
      <c r="M30" t="s">
        <v>201</v>
      </c>
      <c r="N30" t="s">
        <v>202</v>
      </c>
      <c r="P30" t="s">
        <v>203</v>
      </c>
      <c r="S30" t="b">
        <v>1</v>
      </c>
      <c r="U30" s="2">
        <f>HYPERLINK("https://sbirkapp.gov.cz/detail/SPPEKF2QKIFILAFU", "https://sbirkapp.gov.cz/detail/SPPEKF2QKIFILAFU")</f>
        <v>0</v>
      </c>
      <c r="V30" t="s">
        <v>204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205</v>
      </c>
      <c r="F31" t="s">
        <v>28</v>
      </c>
      <c r="G31" t="s">
        <v>206</v>
      </c>
      <c r="H31" s="1">
        <v>45266</v>
      </c>
      <c r="I31" s="1">
        <v>45271.37620444971</v>
      </c>
      <c r="J31" t="s">
        <v>179</v>
      </c>
      <c r="K31" t="s">
        <v>31</v>
      </c>
      <c r="M31" t="s">
        <v>71</v>
      </c>
      <c r="N31" t="s">
        <v>72</v>
      </c>
      <c r="P31" t="s">
        <v>207</v>
      </c>
      <c r="Q31" t="s">
        <v>208</v>
      </c>
      <c r="S31" t="b">
        <v>1</v>
      </c>
      <c r="U31" s="2">
        <f>HYPERLINK("https://sbirkapp.gov.cz/detail/SPPRYZHE2GMH2QO6", "https://sbirkapp.gov.cz/detail/SPPRYZHE2GMH2QO6")</f>
        <v>0</v>
      </c>
      <c r="V31" t="s">
        <v>209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210</v>
      </c>
      <c r="F32" t="s">
        <v>28</v>
      </c>
      <c r="G32" t="s">
        <v>211</v>
      </c>
      <c r="H32" s="1">
        <v>45266</v>
      </c>
      <c r="I32" s="1">
        <v>45271.37141251833</v>
      </c>
      <c r="J32" t="s">
        <v>179</v>
      </c>
      <c r="K32" t="s">
        <v>31</v>
      </c>
      <c r="M32" t="s">
        <v>212</v>
      </c>
      <c r="N32" t="s">
        <v>213</v>
      </c>
      <c r="P32" t="s">
        <v>214</v>
      </c>
      <c r="S32" t="b">
        <v>1</v>
      </c>
      <c r="U32" s="2">
        <f>HYPERLINK("https://sbirkapp.gov.cz/detail/SPPACFSG7C3O2Q74", "https://sbirkapp.gov.cz/detail/SPPACFSG7C3O2Q74")</f>
        <v>0</v>
      </c>
      <c r="V32" t="s">
        <v>215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216</v>
      </c>
      <c r="F33" t="s">
        <v>37</v>
      </c>
      <c r="G33" t="s">
        <v>45</v>
      </c>
      <c r="H33" s="1">
        <v>45224</v>
      </c>
      <c r="I33" s="1">
        <v>45231.52332546165</v>
      </c>
      <c r="J33" t="s">
        <v>217</v>
      </c>
      <c r="K33" t="s">
        <v>31</v>
      </c>
      <c r="M33" t="s">
        <v>47</v>
      </c>
      <c r="N33" t="s">
        <v>48</v>
      </c>
      <c r="P33" t="s">
        <v>218</v>
      </c>
      <c r="R33" t="s">
        <v>219</v>
      </c>
      <c r="S33" t="b">
        <v>0</v>
      </c>
      <c r="T33" s="1">
        <v>45601</v>
      </c>
      <c r="U33" s="2">
        <f>HYPERLINK("https://sbirkapp.gov.cz/detail/SPPKTBSXCD2IFKHI", "https://sbirkapp.gov.cz/detail/SPPKTBSXCD2IFKHI")</f>
        <v>0</v>
      </c>
      <c r="V33" t="s">
        <v>220</v>
      </c>
      <c r="W33">
        <v>2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221</v>
      </c>
      <c r="F34" t="s">
        <v>28</v>
      </c>
      <c r="G34" t="s">
        <v>29</v>
      </c>
      <c r="H34" s="1">
        <v>45182</v>
      </c>
      <c r="I34" s="1">
        <v>45195.39918428668</v>
      </c>
      <c r="J34" t="s">
        <v>222</v>
      </c>
      <c r="K34" t="s">
        <v>31</v>
      </c>
      <c r="M34" t="s">
        <v>32</v>
      </c>
      <c r="N34" t="s">
        <v>33</v>
      </c>
      <c r="P34" t="s">
        <v>223</v>
      </c>
      <c r="R34" t="s">
        <v>65</v>
      </c>
      <c r="S34" t="b">
        <v>0</v>
      </c>
      <c r="T34" s="1">
        <v>45414</v>
      </c>
      <c r="U34" s="2">
        <f>HYPERLINK("https://sbirkapp.gov.cz/detail/SPPDV7A2HCCTGFMQ", "https://sbirkapp.gov.cz/detail/SPPDV7A2HCCTGFMQ")</f>
        <v>0</v>
      </c>
      <c r="V34" t="s">
        <v>224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225</v>
      </c>
      <c r="F35" t="s">
        <v>28</v>
      </c>
      <c r="G35" t="s">
        <v>226</v>
      </c>
      <c r="H35" s="1">
        <v>44972</v>
      </c>
      <c r="I35" s="1">
        <v>44998.74482268526</v>
      </c>
      <c r="J35" t="s">
        <v>227</v>
      </c>
      <c r="K35" t="s">
        <v>31</v>
      </c>
      <c r="M35" t="s">
        <v>32</v>
      </c>
      <c r="N35" t="s">
        <v>33</v>
      </c>
      <c r="O35" t="s">
        <v>228</v>
      </c>
      <c r="P35" t="s">
        <v>229</v>
      </c>
      <c r="R35" t="s">
        <v>175</v>
      </c>
      <c r="S35" t="b">
        <v>0</v>
      </c>
      <c r="T35" s="1">
        <v>45210</v>
      </c>
      <c r="U35" s="2">
        <f>HYPERLINK("https://sbirkapp.gov.cz/detail/SPPZYVFSHTSARWSQ", "https://sbirkapp.gov.cz/detail/SPPZYVFSHTSARWSQ")</f>
        <v>0</v>
      </c>
      <c r="V35" t="s">
        <v>230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231</v>
      </c>
      <c r="F36" t="s">
        <v>37</v>
      </c>
      <c r="G36" t="s">
        <v>232</v>
      </c>
      <c r="H36" s="1">
        <v>44909</v>
      </c>
      <c r="I36" s="1">
        <v>44915.31849762286</v>
      </c>
      <c r="J36" t="s">
        <v>233</v>
      </c>
      <c r="K36" t="s">
        <v>31</v>
      </c>
      <c r="M36" t="s">
        <v>40</v>
      </c>
      <c r="N36" t="s">
        <v>41</v>
      </c>
      <c r="P36" t="s">
        <v>234</v>
      </c>
      <c r="S36" t="b">
        <v>1</v>
      </c>
      <c r="U36" s="2">
        <f>HYPERLINK("https://sbirkapp.gov.cz/detail/SPP6ZMOZTPTXGISS", "https://sbirkapp.gov.cz/detail/SPP6ZMOZTPTXGISS")</f>
        <v>0</v>
      </c>
      <c r="V36" t="s">
        <v>235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236</v>
      </c>
      <c r="F37" t="s">
        <v>28</v>
      </c>
      <c r="G37" t="s">
        <v>69</v>
      </c>
      <c r="H37" s="1">
        <v>44902</v>
      </c>
      <c r="I37" s="1">
        <v>44910.66623621502</v>
      </c>
      <c r="J37" t="s">
        <v>237</v>
      </c>
      <c r="K37" t="s">
        <v>31</v>
      </c>
      <c r="M37" t="s">
        <v>71</v>
      </c>
      <c r="N37" t="s">
        <v>72</v>
      </c>
      <c r="O37" t="s">
        <v>238</v>
      </c>
      <c r="R37" t="s">
        <v>73</v>
      </c>
      <c r="S37" t="b">
        <v>0</v>
      </c>
      <c r="T37" s="1">
        <v>45292</v>
      </c>
      <c r="U37" s="2">
        <f>HYPERLINK("https://sbirkapp.gov.cz/detail/SPPU2OGWJ5V3H5PS", "https://sbirkapp.gov.cz/detail/SPPU2OGWJ5V3H5PS")</f>
        <v>0</v>
      </c>
      <c r="V37" t="s">
        <v>239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240</v>
      </c>
      <c r="F38" t="s">
        <v>28</v>
      </c>
      <c r="G38" t="s">
        <v>241</v>
      </c>
      <c r="H38" s="1">
        <v>44902</v>
      </c>
      <c r="I38" s="1">
        <v>44910.63809197838</v>
      </c>
      <c r="J38" t="s">
        <v>179</v>
      </c>
      <c r="K38" t="s">
        <v>31</v>
      </c>
      <c r="M38" t="s">
        <v>242</v>
      </c>
      <c r="N38" t="s">
        <v>243</v>
      </c>
      <c r="P38" t="s">
        <v>244</v>
      </c>
      <c r="R38" t="s">
        <v>245</v>
      </c>
      <c r="S38" t="b">
        <v>0</v>
      </c>
      <c r="T38" s="1">
        <v>46023</v>
      </c>
      <c r="U38" s="2">
        <f>HYPERLINK("https://sbirkapp.gov.cz/detail/SPP3HDCFEVJMLIXE", "https://sbirkapp.gov.cz/detail/SPP3HDCFEVJMLIXE")</f>
        <v>0</v>
      </c>
      <c r="V38" t="s">
        <v>246</v>
      </c>
      <c r="W38">
        <v>2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247</v>
      </c>
      <c r="F39" t="s">
        <v>37</v>
      </c>
      <c r="G39" t="s">
        <v>248</v>
      </c>
      <c r="H39" s="1">
        <v>44909</v>
      </c>
      <c r="I39" s="1">
        <v>44910.57467961474</v>
      </c>
      <c r="J39" t="s">
        <v>249</v>
      </c>
      <c r="K39" t="s">
        <v>31</v>
      </c>
      <c r="M39" t="s">
        <v>114</v>
      </c>
      <c r="N39" t="s">
        <v>115</v>
      </c>
      <c r="R39" t="s">
        <v>116</v>
      </c>
      <c r="S39" t="s">
        <v>117</v>
      </c>
      <c r="T39" t="s">
        <v>118</v>
      </c>
      <c r="U39" s="2">
        <f>HYPERLINK("https://sbirkapp.gov.cz/detail/SPPHGFBKARHKADLM", "https://sbirkapp.gov.cz/detail/SPPHGFBKARHKADLM")</f>
        <v>0</v>
      </c>
      <c r="V39" t="s">
        <v>250</v>
      </c>
      <c r="W39">
        <v>3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251</v>
      </c>
      <c r="F40" t="s">
        <v>37</v>
      </c>
      <c r="G40" t="s">
        <v>45</v>
      </c>
      <c r="H40" s="1">
        <v>44853</v>
      </c>
      <c r="I40" s="1">
        <v>44874.68839102926</v>
      </c>
      <c r="J40" t="s">
        <v>252</v>
      </c>
      <c r="K40" t="s">
        <v>31</v>
      </c>
      <c r="M40" t="s">
        <v>123</v>
      </c>
      <c r="N40" t="s">
        <v>124</v>
      </c>
      <c r="R40" t="s">
        <v>253</v>
      </c>
      <c r="S40" t="b">
        <v>0</v>
      </c>
      <c r="T40" s="1">
        <v>45231</v>
      </c>
      <c r="U40" s="2">
        <f>HYPERLINK("https://sbirkapp.gov.cz/detail/SPPNIG6GNP6JX2CU", "https://sbirkapp.gov.cz/detail/SPPNIG6GNP6JX2CU")</f>
        <v>0</v>
      </c>
      <c r="V40" t="s">
        <v>254</v>
      </c>
      <c r="W40">
        <v>2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255</v>
      </c>
      <c r="F41" t="s">
        <v>28</v>
      </c>
      <c r="G41" t="s">
        <v>256</v>
      </c>
      <c r="H41" s="1">
        <v>44819</v>
      </c>
      <c r="I41" s="1">
        <v>44830.66383625149</v>
      </c>
      <c r="J41" t="s">
        <v>257</v>
      </c>
      <c r="K41" t="s">
        <v>31</v>
      </c>
      <c r="M41" t="s">
        <v>258</v>
      </c>
      <c r="N41" t="s">
        <v>259</v>
      </c>
      <c r="S41" t="b">
        <v>1</v>
      </c>
      <c r="U41" s="2">
        <f>HYPERLINK("https://sbirkapp.gov.cz/detail/SPPZ3I6VXFUSYPF4", "https://sbirkapp.gov.cz/detail/SPPZ3I6VXFUSYPF4")</f>
        <v>0</v>
      </c>
      <c r="V41" t="s">
        <v>260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261</v>
      </c>
      <c r="F42" t="s">
        <v>28</v>
      </c>
      <c r="G42" t="s">
        <v>262</v>
      </c>
      <c r="H42" s="1">
        <v>44818</v>
      </c>
      <c r="I42" s="1">
        <v>44830.64135618949</v>
      </c>
      <c r="J42" t="s">
        <v>257</v>
      </c>
      <c r="K42" t="s">
        <v>31</v>
      </c>
      <c r="M42" t="s">
        <v>263</v>
      </c>
      <c r="N42" t="s">
        <v>264</v>
      </c>
      <c r="S42" t="b">
        <v>1</v>
      </c>
      <c r="U42" s="2">
        <f>HYPERLINK("https://sbirkapp.gov.cz/detail/SPPGPE5R6V425KIW", "https://sbirkapp.gov.cz/detail/SPPGPE5R6V425KIW")</f>
        <v>0</v>
      </c>
      <c r="V42" t="s">
        <v>265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266</v>
      </c>
      <c r="F43" t="s">
        <v>37</v>
      </c>
      <c r="G43" t="s">
        <v>267</v>
      </c>
      <c r="H43" s="1">
        <v>41367</v>
      </c>
      <c r="I43" s="1">
        <v>44691.50659985059</v>
      </c>
      <c r="J43" t="s">
        <v>268</v>
      </c>
      <c r="K43" t="s">
        <v>82</v>
      </c>
      <c r="L43" s="1">
        <v>41367</v>
      </c>
      <c r="M43" t="s">
        <v>114</v>
      </c>
      <c r="N43" t="s">
        <v>115</v>
      </c>
      <c r="R43" t="s">
        <v>269</v>
      </c>
      <c r="S43" t="b">
        <v>0</v>
      </c>
      <c r="T43" s="1">
        <v>44915</v>
      </c>
      <c r="U43" s="2">
        <f>HYPERLINK("https://sbirkapp.gov.cz/detail/SPPUOJGNAQP4DHAE", "https://sbirkapp.gov.cz/detail/SPPUOJGNAQP4DHAE")</f>
        <v>0</v>
      </c>
      <c r="V43" t="s">
        <v>270</v>
      </c>
      <c r="W43">
        <v>2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271</v>
      </c>
      <c r="F44" t="s">
        <v>37</v>
      </c>
      <c r="G44" t="s">
        <v>272</v>
      </c>
      <c r="H44" s="1">
        <v>39003</v>
      </c>
      <c r="I44" s="1">
        <v>44691.50396443576</v>
      </c>
      <c r="J44" t="s">
        <v>273</v>
      </c>
      <c r="K44" t="s">
        <v>82</v>
      </c>
      <c r="L44" s="1">
        <v>39003</v>
      </c>
      <c r="M44" t="s">
        <v>114</v>
      </c>
      <c r="N44" t="s">
        <v>115</v>
      </c>
      <c r="R44" t="s">
        <v>116</v>
      </c>
      <c r="S44" t="s">
        <v>117</v>
      </c>
      <c r="T44" t="s">
        <v>118</v>
      </c>
      <c r="U44" s="2">
        <f>HYPERLINK("https://sbirkapp.gov.cz/detail/SPPG4WBG7XMCLSKM", "https://sbirkapp.gov.cz/detail/SPPG4WBG7XMCLSKM")</f>
        <v>0</v>
      </c>
      <c r="V44" t="s">
        <v>274</v>
      </c>
      <c r="W44">
        <v>2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275</v>
      </c>
      <c r="F45" t="s">
        <v>28</v>
      </c>
      <c r="G45" t="s">
        <v>276</v>
      </c>
      <c r="H45" s="1">
        <v>41642</v>
      </c>
      <c r="I45" s="1">
        <v>44691.4997450383</v>
      </c>
      <c r="J45" t="s">
        <v>277</v>
      </c>
      <c r="K45" t="s">
        <v>82</v>
      </c>
      <c r="L45" s="1">
        <v>41642</v>
      </c>
      <c r="M45" t="s">
        <v>278</v>
      </c>
      <c r="N45" t="s">
        <v>279</v>
      </c>
      <c r="S45" t="b">
        <v>1</v>
      </c>
      <c r="U45" s="2">
        <f>HYPERLINK("https://sbirkapp.gov.cz/detail/SPPAYE53WEC32EQ4", "https://sbirkapp.gov.cz/detail/SPPAYE53WEC32EQ4")</f>
        <v>0</v>
      </c>
      <c r="V45" t="s">
        <v>280</v>
      </c>
      <c r="W45">
        <v>2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281</v>
      </c>
      <c r="F46" t="s">
        <v>28</v>
      </c>
      <c r="G46" t="s">
        <v>282</v>
      </c>
      <c r="H46" s="1">
        <v>35048</v>
      </c>
      <c r="I46" s="1">
        <v>44691.4965974049</v>
      </c>
      <c r="J46" t="s">
        <v>283</v>
      </c>
      <c r="K46" t="s">
        <v>82</v>
      </c>
      <c r="L46" s="1">
        <v>35048</v>
      </c>
      <c r="M46" t="s">
        <v>278</v>
      </c>
      <c r="N46" t="s">
        <v>279</v>
      </c>
      <c r="S46" t="b">
        <v>1</v>
      </c>
      <c r="U46" s="2">
        <f>HYPERLINK("https://sbirkapp.gov.cz/detail/SPPDH4B2VW5FUTDG", "https://sbirkapp.gov.cz/detail/SPPDH4B2VW5FUTDG")</f>
        <v>0</v>
      </c>
      <c r="V46" t="s">
        <v>284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285</v>
      </c>
      <c r="F47" t="s">
        <v>157</v>
      </c>
      <c r="G47" t="s">
        <v>118</v>
      </c>
      <c r="H47" t="s">
        <v>118</v>
      </c>
      <c r="I47" t="s">
        <v>118</v>
      </c>
      <c r="J47" t="s">
        <v>118</v>
      </c>
      <c r="K47" t="s">
        <v>118</v>
      </c>
      <c r="L47" t="s">
        <v>118</v>
      </c>
      <c r="M47" t="s">
        <v>118</v>
      </c>
      <c r="N47" t="s">
        <v>118</v>
      </c>
      <c r="O47" t="s">
        <v>118</v>
      </c>
      <c r="P47" t="s">
        <v>118</v>
      </c>
      <c r="Q47" t="s">
        <v>118</v>
      </c>
      <c r="R47" t="s">
        <v>118</v>
      </c>
      <c r="S47" t="s">
        <v>118</v>
      </c>
      <c r="T47" t="s">
        <v>118</v>
      </c>
      <c r="U47" t="s">
        <v>118</v>
      </c>
      <c r="V47" t="s">
        <v>286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287</v>
      </c>
      <c r="F48" t="s">
        <v>28</v>
      </c>
      <c r="G48" t="s">
        <v>288</v>
      </c>
      <c r="H48" s="1">
        <v>44477</v>
      </c>
      <c r="I48" s="1">
        <v>44687.49755759574</v>
      </c>
      <c r="J48" t="s">
        <v>289</v>
      </c>
      <c r="K48" t="s">
        <v>82</v>
      </c>
      <c r="L48" s="1">
        <v>44477</v>
      </c>
      <c r="M48" t="s">
        <v>71</v>
      </c>
      <c r="N48" t="s">
        <v>72</v>
      </c>
      <c r="Q48" t="s">
        <v>290</v>
      </c>
      <c r="R48" t="s">
        <v>73</v>
      </c>
      <c r="S48" t="b">
        <v>0</v>
      </c>
      <c r="T48" s="1">
        <v>45292</v>
      </c>
      <c r="U48" s="2">
        <f>HYPERLINK("https://sbirkapp.gov.cz/detail/SPP3OYAIH4ZVKMFE", "https://sbirkapp.gov.cz/detail/SPP3OYAIH4ZVKMFE")</f>
        <v>0</v>
      </c>
      <c r="V48" t="s">
        <v>291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292</v>
      </c>
      <c r="F49" t="s">
        <v>28</v>
      </c>
      <c r="G49" t="s">
        <v>293</v>
      </c>
      <c r="H49" s="1">
        <v>44253</v>
      </c>
      <c r="I49" s="1">
        <v>44687.49074895594</v>
      </c>
      <c r="J49" t="s">
        <v>294</v>
      </c>
      <c r="K49" t="s">
        <v>82</v>
      </c>
      <c r="L49" s="1">
        <v>44253</v>
      </c>
      <c r="M49" t="s">
        <v>212</v>
      </c>
      <c r="N49" t="s">
        <v>213</v>
      </c>
      <c r="O49" t="s">
        <v>295</v>
      </c>
      <c r="R49" t="s">
        <v>296</v>
      </c>
      <c r="S49" t="b">
        <v>0</v>
      </c>
      <c r="T49" s="1">
        <v>45292</v>
      </c>
      <c r="U49" s="2">
        <f>HYPERLINK("https://sbirkapp.gov.cz/detail/SPPJQ247KCNDLQ32", "https://sbirkapp.gov.cz/detail/SPPJQ247KCNDLQ32")</f>
        <v>0</v>
      </c>
      <c r="V49" t="s">
        <v>297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298</v>
      </c>
      <c r="F50" t="s">
        <v>28</v>
      </c>
      <c r="G50" t="s">
        <v>299</v>
      </c>
      <c r="H50" s="1">
        <v>43881</v>
      </c>
      <c r="I50" s="1">
        <v>44687.47975246214</v>
      </c>
      <c r="J50" t="s">
        <v>300</v>
      </c>
      <c r="K50" t="s">
        <v>82</v>
      </c>
      <c r="L50" s="1">
        <v>43881</v>
      </c>
      <c r="M50" t="s">
        <v>201</v>
      </c>
      <c r="N50" t="s">
        <v>202</v>
      </c>
      <c r="R50" t="s">
        <v>301</v>
      </c>
      <c r="S50" t="b">
        <v>0</v>
      </c>
      <c r="T50" s="1">
        <v>45292</v>
      </c>
      <c r="U50" s="2">
        <f>HYPERLINK("https://sbirkapp.gov.cz/detail/SPP5WFLM3EJMXRWO", "https://sbirkapp.gov.cz/detail/SPP5WFLM3EJMXRWO")</f>
        <v>0</v>
      </c>
      <c r="V50" t="s">
        <v>302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26</v>
      </c>
      <c r="E51" t="s">
        <v>303</v>
      </c>
      <c r="F51" t="s">
        <v>28</v>
      </c>
      <c r="G51" t="s">
        <v>304</v>
      </c>
      <c r="H51" s="1">
        <v>43815</v>
      </c>
      <c r="I51" s="1">
        <v>44687.47657841568</v>
      </c>
      <c r="J51" t="s">
        <v>305</v>
      </c>
      <c r="K51" t="s">
        <v>82</v>
      </c>
      <c r="L51" s="1">
        <v>43815</v>
      </c>
      <c r="M51" t="s">
        <v>212</v>
      </c>
      <c r="N51" t="s">
        <v>213</v>
      </c>
      <c r="Q51" t="s">
        <v>306</v>
      </c>
      <c r="R51" t="s">
        <v>296</v>
      </c>
      <c r="S51" t="b">
        <v>0</v>
      </c>
      <c r="T51" s="1">
        <v>45292</v>
      </c>
      <c r="U51" s="2">
        <f>HYPERLINK("https://sbirkapp.gov.cz/detail/SPPLZ3MM3NRTG6Y2", "https://sbirkapp.gov.cz/detail/SPPLZ3MM3NRTG6Y2")</f>
        <v>0</v>
      </c>
      <c r="V51" t="s">
        <v>307</v>
      </c>
      <c r="W51">
        <v>1</v>
      </c>
    </row>
    <row r="52" spans="1:23">
      <c r="A52" t="s">
        <v>23</v>
      </c>
      <c r="B52" t="s">
        <v>24</v>
      </c>
      <c r="C52" t="s">
        <v>25</v>
      </c>
      <c r="D52" t="s">
        <v>26</v>
      </c>
      <c r="E52" t="s">
        <v>308</v>
      </c>
      <c r="F52" t="s">
        <v>28</v>
      </c>
      <c r="G52" t="s">
        <v>309</v>
      </c>
      <c r="H52" s="1">
        <v>42797</v>
      </c>
      <c r="I52" s="1">
        <v>44686.60205829464</v>
      </c>
      <c r="J52" t="s">
        <v>310</v>
      </c>
      <c r="K52" t="s">
        <v>82</v>
      </c>
      <c r="L52" s="1">
        <v>42797</v>
      </c>
      <c r="M52" t="s">
        <v>162</v>
      </c>
      <c r="N52" t="s">
        <v>311</v>
      </c>
      <c r="R52" t="s">
        <v>312</v>
      </c>
      <c r="S52" t="b">
        <v>0</v>
      </c>
      <c r="T52" s="1">
        <v>45484</v>
      </c>
      <c r="U52" s="2">
        <f>HYPERLINK("https://sbirkapp.gov.cz/detail/SPPDSMBNONCMQJ7S", "https://sbirkapp.gov.cz/detail/SPPDSMBNONCMQJ7S")</f>
        <v>0</v>
      </c>
      <c r="V52" t="s">
        <v>313</v>
      </c>
      <c r="W52">
        <v>2</v>
      </c>
    </row>
    <row r="53" spans="1:23">
      <c r="A53" t="s">
        <v>23</v>
      </c>
      <c r="B53" t="s">
        <v>24</v>
      </c>
      <c r="C53" t="s">
        <v>25</v>
      </c>
      <c r="D53" t="s">
        <v>26</v>
      </c>
      <c r="E53" t="s">
        <v>285</v>
      </c>
      <c r="F53" t="s">
        <v>28</v>
      </c>
      <c r="G53" t="s">
        <v>314</v>
      </c>
      <c r="H53" s="1">
        <v>43173</v>
      </c>
      <c r="I53" s="1">
        <v>44686.59733873395</v>
      </c>
      <c r="J53" t="s">
        <v>315</v>
      </c>
      <c r="K53" t="s">
        <v>82</v>
      </c>
      <c r="L53" s="1">
        <v>43173</v>
      </c>
      <c r="M53" t="s">
        <v>40</v>
      </c>
      <c r="N53" t="s">
        <v>316</v>
      </c>
      <c r="S53" t="b">
        <v>1</v>
      </c>
      <c r="U53" s="2">
        <f>HYPERLINK("https://sbirkapp.gov.cz/detail/SPP2JHVOTRL6GJDM", "https://sbirkapp.gov.cz/detail/SPP2JHVOTRL6GJDM")</f>
        <v>0</v>
      </c>
      <c r="V53" t="s">
        <v>317</v>
      </c>
      <c r="W53">
        <v>2</v>
      </c>
    </row>
    <row r="54" spans="1:23">
      <c r="A54" t="s">
        <v>23</v>
      </c>
      <c r="B54" t="s">
        <v>24</v>
      </c>
      <c r="C54" t="s">
        <v>25</v>
      </c>
      <c r="D54" t="s">
        <v>26</v>
      </c>
      <c r="E54" t="s">
        <v>318</v>
      </c>
      <c r="F54" t="s">
        <v>28</v>
      </c>
      <c r="G54" t="s">
        <v>319</v>
      </c>
      <c r="H54" s="1">
        <v>43081</v>
      </c>
      <c r="I54" s="1">
        <v>44686.59313887113</v>
      </c>
      <c r="J54" t="s">
        <v>320</v>
      </c>
      <c r="K54" t="s">
        <v>82</v>
      </c>
      <c r="L54" s="1">
        <v>43081</v>
      </c>
      <c r="M54" t="s">
        <v>321</v>
      </c>
      <c r="N54" t="s">
        <v>322</v>
      </c>
      <c r="O54" t="s">
        <v>323</v>
      </c>
      <c r="S54" t="b">
        <v>1</v>
      </c>
      <c r="U54" s="2">
        <f>HYPERLINK("https://sbirkapp.gov.cz/detail/SPP4IPOGFMBN4VLU", "https://sbirkapp.gov.cz/detail/SPP4IPOGFMBN4VLU")</f>
        <v>0</v>
      </c>
      <c r="V54" t="s">
        <v>324</v>
      </c>
      <c r="W54">
        <v>2</v>
      </c>
    </row>
    <row r="55" spans="1:23">
      <c r="A55" t="s">
        <v>23</v>
      </c>
      <c r="B55" t="s">
        <v>24</v>
      </c>
      <c r="C55" t="s">
        <v>25</v>
      </c>
      <c r="D55" t="s">
        <v>26</v>
      </c>
      <c r="E55" t="s">
        <v>325</v>
      </c>
      <c r="F55" t="s">
        <v>28</v>
      </c>
      <c r="G55" t="s">
        <v>326</v>
      </c>
      <c r="H55" s="1">
        <v>42695</v>
      </c>
      <c r="I55" s="1">
        <v>44686.58628184268</v>
      </c>
      <c r="J55" t="s">
        <v>327</v>
      </c>
      <c r="K55" t="s">
        <v>82</v>
      </c>
      <c r="L55" s="1">
        <v>42695</v>
      </c>
      <c r="M55" t="s">
        <v>321</v>
      </c>
      <c r="N55" t="s">
        <v>328</v>
      </c>
      <c r="Q55" t="s">
        <v>329</v>
      </c>
      <c r="S55" t="b">
        <v>1</v>
      </c>
      <c r="U55" s="2">
        <f>HYPERLINK("https://sbirkapp.gov.cz/detail/SPPVEM43R5B6DVBG", "https://sbirkapp.gov.cz/detail/SPPVEM43R5B6DVBG")</f>
        <v>0</v>
      </c>
      <c r="V55" t="s">
        <v>330</v>
      </c>
      <c r="W55">
        <v>2</v>
      </c>
    </row>
    <row r="56" spans="1:23">
      <c r="A56" t="s">
        <v>23</v>
      </c>
      <c r="B56" t="s">
        <v>24</v>
      </c>
      <c r="C56" t="s">
        <v>25</v>
      </c>
      <c r="D56" t="s">
        <v>26</v>
      </c>
      <c r="E56" t="s">
        <v>331</v>
      </c>
      <c r="F56" t="s">
        <v>157</v>
      </c>
      <c r="G56" t="s">
        <v>118</v>
      </c>
      <c r="H56" t="s">
        <v>118</v>
      </c>
      <c r="I56" t="s">
        <v>118</v>
      </c>
      <c r="J56" t="s">
        <v>118</v>
      </c>
      <c r="K56" t="s">
        <v>118</v>
      </c>
      <c r="L56" t="s">
        <v>118</v>
      </c>
      <c r="M56" t="s">
        <v>118</v>
      </c>
      <c r="N56" t="s">
        <v>118</v>
      </c>
      <c r="O56" t="s">
        <v>118</v>
      </c>
      <c r="P56" t="s">
        <v>118</v>
      </c>
      <c r="Q56" t="s">
        <v>118</v>
      </c>
      <c r="R56" t="s">
        <v>118</v>
      </c>
      <c r="S56" t="s">
        <v>118</v>
      </c>
      <c r="T56" t="s">
        <v>118</v>
      </c>
      <c r="U56" t="s">
        <v>118</v>
      </c>
      <c r="V56" t="s">
        <v>332</v>
      </c>
      <c r="W56">
        <v>1</v>
      </c>
    </row>
    <row r="57" spans="1:23">
      <c r="A57" t="s">
        <v>23</v>
      </c>
      <c r="B57" t="s">
        <v>24</v>
      </c>
      <c r="C57" t="s">
        <v>25</v>
      </c>
      <c r="D57" t="s">
        <v>26</v>
      </c>
      <c r="E57" t="s">
        <v>331</v>
      </c>
      <c r="F57" t="s">
        <v>28</v>
      </c>
      <c r="G57" t="s">
        <v>333</v>
      </c>
      <c r="H57" s="1">
        <v>41089</v>
      </c>
      <c r="I57" s="1">
        <v>44686.57837189444</v>
      </c>
      <c r="J57" t="s">
        <v>334</v>
      </c>
      <c r="K57" t="s">
        <v>82</v>
      </c>
      <c r="L57" s="1">
        <v>41089</v>
      </c>
      <c r="M57" t="s">
        <v>335</v>
      </c>
      <c r="N57" t="s">
        <v>336</v>
      </c>
      <c r="R57" t="s">
        <v>55</v>
      </c>
      <c r="S57" t="b">
        <v>0</v>
      </c>
      <c r="T57" s="1">
        <v>45292</v>
      </c>
      <c r="U57" s="2">
        <f>HYPERLINK("https://sbirkapp.gov.cz/detail/SPP56W6OIH6FGM6W", "https://sbirkapp.gov.cz/detail/SPP56W6OIH6FGM6W")</f>
        <v>0</v>
      </c>
      <c r="V57" t="s">
        <v>337</v>
      </c>
      <c r="W57">
        <v>1</v>
      </c>
    </row>
    <row r="58" spans="1:23">
      <c r="A58" t="s">
        <v>23</v>
      </c>
      <c r="B58" t="s">
        <v>24</v>
      </c>
      <c r="C58" t="s">
        <v>25</v>
      </c>
      <c r="D58" t="s">
        <v>26</v>
      </c>
      <c r="E58" t="s">
        <v>338</v>
      </c>
      <c r="F58" t="s">
        <v>28</v>
      </c>
      <c r="G58" t="s">
        <v>339</v>
      </c>
      <c r="H58" s="1">
        <v>41060</v>
      </c>
      <c r="I58" s="1">
        <v>44686.55894162038</v>
      </c>
      <c r="J58" t="s">
        <v>334</v>
      </c>
      <c r="K58" t="s">
        <v>82</v>
      </c>
      <c r="L58" s="1">
        <v>41060</v>
      </c>
      <c r="M58" t="s">
        <v>242</v>
      </c>
      <c r="N58" t="s">
        <v>243</v>
      </c>
      <c r="R58" t="s">
        <v>55</v>
      </c>
      <c r="S58" t="b">
        <v>0</v>
      </c>
      <c r="T58" s="1">
        <v>45292</v>
      </c>
      <c r="U58" s="2">
        <f>HYPERLINK("https://sbirkapp.gov.cz/detail/SPP3J3CXOZMKJP2W", "https://sbirkapp.gov.cz/detail/SPP3J3CXOZMKJP2W")</f>
        <v>0</v>
      </c>
      <c r="V58" t="s">
        <v>340</v>
      </c>
      <c r="W58">
        <v>1</v>
      </c>
    </row>
    <row r="59" spans="1:23">
      <c r="A59" t="s">
        <v>23</v>
      </c>
      <c r="B59" t="s">
        <v>24</v>
      </c>
      <c r="C59" t="s">
        <v>25</v>
      </c>
      <c r="D59" t="s">
        <v>26</v>
      </c>
      <c r="E59" t="s">
        <v>341</v>
      </c>
      <c r="F59" t="s">
        <v>28</v>
      </c>
      <c r="G59" t="s">
        <v>342</v>
      </c>
      <c r="H59" s="1">
        <v>43977</v>
      </c>
      <c r="I59" s="1">
        <v>44686.52907429834</v>
      </c>
      <c r="J59" t="s">
        <v>343</v>
      </c>
      <c r="K59" t="s">
        <v>82</v>
      </c>
      <c r="L59" s="1">
        <v>43977</v>
      </c>
      <c r="M59" t="s">
        <v>344</v>
      </c>
      <c r="N59" t="s">
        <v>345</v>
      </c>
      <c r="O59" t="s">
        <v>346</v>
      </c>
      <c r="S59" t="b">
        <v>1</v>
      </c>
      <c r="U59" s="2">
        <f>HYPERLINK("https://sbirkapp.gov.cz/detail/SPP2PUXECNATRHFC", "https://sbirkapp.gov.cz/detail/SPP2PUXECNATRHFC")</f>
        <v>0</v>
      </c>
      <c r="V59" t="s">
        <v>347</v>
      </c>
      <c r="W59">
        <v>2</v>
      </c>
    </row>
    <row r="60" spans="1:23">
      <c r="A60" t="s">
        <v>23</v>
      </c>
      <c r="B60" t="s">
        <v>24</v>
      </c>
      <c r="C60" t="s">
        <v>25</v>
      </c>
      <c r="D60" t="s">
        <v>26</v>
      </c>
      <c r="E60" t="s">
        <v>348</v>
      </c>
      <c r="F60" t="s">
        <v>28</v>
      </c>
      <c r="G60" t="s">
        <v>349</v>
      </c>
      <c r="H60" s="1">
        <v>38548</v>
      </c>
      <c r="I60" s="1">
        <v>44686.520700771</v>
      </c>
      <c r="J60" t="s">
        <v>350</v>
      </c>
      <c r="K60" t="s">
        <v>82</v>
      </c>
      <c r="L60" s="1">
        <v>38548</v>
      </c>
      <c r="M60" t="s">
        <v>344</v>
      </c>
      <c r="N60" t="s">
        <v>345</v>
      </c>
      <c r="Q60" t="s">
        <v>351</v>
      </c>
      <c r="S60" t="b">
        <v>1</v>
      </c>
      <c r="U60" s="2">
        <f>HYPERLINK("https://sbirkapp.gov.cz/detail/SPPJHMR6VBMX5YJ4", "https://sbirkapp.gov.cz/detail/SPPJHMR6VBMX5YJ4")</f>
        <v>0</v>
      </c>
      <c r="V60" t="s">
        <v>352</v>
      </c>
      <c r="W60">
        <v>2</v>
      </c>
    </row>
    <row r="61" spans="1:23">
      <c r="A61" t="s">
        <v>23</v>
      </c>
      <c r="B61" t="s">
        <v>24</v>
      </c>
      <c r="C61" t="s">
        <v>25</v>
      </c>
      <c r="D61" t="s">
        <v>26</v>
      </c>
      <c r="E61" t="s">
        <v>353</v>
      </c>
      <c r="F61" t="s">
        <v>37</v>
      </c>
      <c r="G61" t="s">
        <v>354</v>
      </c>
      <c r="H61" s="1">
        <v>41876</v>
      </c>
      <c r="I61" s="1">
        <v>44686.4692810355</v>
      </c>
      <c r="J61" t="s">
        <v>355</v>
      </c>
      <c r="K61" t="s">
        <v>82</v>
      </c>
      <c r="L61" s="1">
        <v>41876</v>
      </c>
      <c r="M61" t="s">
        <v>169</v>
      </c>
      <c r="N61" t="s">
        <v>170</v>
      </c>
      <c r="R61" t="s">
        <v>356</v>
      </c>
      <c r="S61" t="b">
        <v>0</v>
      </c>
      <c r="T61" s="1">
        <v>45458</v>
      </c>
      <c r="U61" s="2">
        <f>HYPERLINK("https://sbirkapp.gov.cz/detail/SPPZYS5MGZPV66OO", "https://sbirkapp.gov.cz/detail/SPPZYS5MGZPV66OO")</f>
        <v>0</v>
      </c>
      <c r="V61" t="s">
        <v>357</v>
      </c>
      <c r="W61">
        <v>1</v>
      </c>
    </row>
    <row r="62" spans="1:23">
      <c r="A62" t="s">
        <v>23</v>
      </c>
      <c r="B62" t="s">
        <v>24</v>
      </c>
      <c r="C62" t="s">
        <v>25</v>
      </c>
      <c r="D62" t="s">
        <v>26</v>
      </c>
      <c r="E62" t="s">
        <v>358</v>
      </c>
      <c r="F62" t="s">
        <v>28</v>
      </c>
      <c r="G62" t="s">
        <v>359</v>
      </c>
      <c r="H62" s="1">
        <v>44664</v>
      </c>
      <c r="I62" s="1">
        <v>44686.4311658928</v>
      </c>
      <c r="J62" t="s">
        <v>360</v>
      </c>
      <c r="K62" t="s">
        <v>31</v>
      </c>
      <c r="M62" t="s">
        <v>32</v>
      </c>
      <c r="N62" t="s">
        <v>33</v>
      </c>
      <c r="O62" t="s">
        <v>228</v>
      </c>
      <c r="R62" t="s">
        <v>361</v>
      </c>
      <c r="S62" t="b">
        <v>0</v>
      </c>
      <c r="T62" s="1">
        <v>45013</v>
      </c>
      <c r="U62" s="2">
        <f>HYPERLINK("https://sbirkapp.gov.cz/detail/SPPEWGULUZWZ3LZY", "https://sbirkapp.gov.cz/detail/SPPEWGULUZWZ3LZY")</f>
        <v>0</v>
      </c>
      <c r="V62" t="s">
        <v>362</v>
      </c>
      <c r="W62">
        <v>3</v>
      </c>
    </row>
    <row r="63" spans="1:23">
      <c r="A63" t="s">
        <v>23</v>
      </c>
      <c r="B63" t="s">
        <v>24</v>
      </c>
      <c r="C63" t="s">
        <v>25</v>
      </c>
      <c r="D63" t="s">
        <v>26</v>
      </c>
      <c r="E63" t="s">
        <v>363</v>
      </c>
      <c r="F63" t="s">
        <v>28</v>
      </c>
      <c r="G63" t="s">
        <v>364</v>
      </c>
      <c r="H63" s="1">
        <v>44336</v>
      </c>
      <c r="I63" s="1">
        <v>44686.4269621893</v>
      </c>
      <c r="J63" t="s">
        <v>365</v>
      </c>
      <c r="K63" t="s">
        <v>82</v>
      </c>
      <c r="L63" s="1">
        <v>44336</v>
      </c>
      <c r="M63" t="s">
        <v>32</v>
      </c>
      <c r="N63" t="s">
        <v>366</v>
      </c>
      <c r="Q63" t="s">
        <v>367</v>
      </c>
      <c r="R63" t="s">
        <v>175</v>
      </c>
      <c r="S63" t="b">
        <v>0</v>
      </c>
      <c r="T63" s="1">
        <v>45210</v>
      </c>
      <c r="U63" s="2">
        <f>HYPERLINK("https://sbirkapp.gov.cz/detail/SPPSXIDFNFMD22BO", "https://sbirkapp.gov.cz/detail/SPPSXIDFNFMD22BO")</f>
        <v>0</v>
      </c>
      <c r="V63" t="s">
        <v>368</v>
      </c>
      <c r="W6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2026-06-27T05:47:03Z</dcterms:created>
  <dcterms:modified xsi:type="dcterms:W3CDTF">2026-06-27T05:47:03Z</dcterms:modified>
</cp:coreProperties>
</file>