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<sst xmlns="http://schemas.openxmlformats.org/spreadsheetml/2006/main" count="634" uniqueCount="281">
  <si>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</si>
  <si>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</si>
  <si>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</si>
  <si>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</si>
  <si>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</si>
  <si>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</si>
  <si>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</si>
  <si>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</si>
  <si>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</si>
  <si>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</si>
  <si>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</si>
  <si>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</si>
  <si>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</si>
  <si>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</si>
  <si>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</si>
  <si>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</si>
  <si>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</si>
  <si>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</si>
  <si>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</si>
  <si>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</si>
  <si>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</si>
  <si>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</si>
  <si>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</si>
  <si>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Šumperk</t>
  </si>
  <si>
    <t>00303461</t>
  </si>
  <si>
    <t>8bqb4gk</t>
  </si>
  <si>
    <t>Olomoucký kraj</t>
  </si>
  <si>
    <t>2/2026</t>
  </si>
  <si>
    <t>Obecně závazná vyhláška</t>
  </si>
  <si>
    <t>o nočním klidu</t>
  </si>
  <si>
    <t>2026-05-10</t>
  </si>
  <si>
    <t>Běžný</t>
  </si>
  <si>
    <t>noční klid</t>
  </si>
  <si>
    <t>zákon č. 251/2016 Sb., o některých přestupcích - § 5 odst. 7</t>
  </si>
  <si>
    <t>3/2025: o nočním klidu</t>
  </si>
  <si>
    <t>1684258652</t>
  </si>
  <si>
    <t>1/2026</t>
  </si>
  <si>
    <t>Obecně závazná vyhláška o zákazu konzumace alkoholických nápojů a jiných omamných a psychotropních látek na veřejném prostranství</t>
  </si>
  <si>
    <t>2026-04-01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</si>
  <si>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</si>
  <si>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</si>
  <si>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5/2024: o zákazu konzumace alkoholických nápojů na veřejném prostranství</t>
  </si>
  <si>
    <t>1661999495</t>
  </si>
  <si>
    <t>7/2025</t>
  </si>
  <si>
    <t>k zabezpečení místních záležitostí veřejného pořádku, kterou se reguluje zacházení s pyrotechnickými výrobky</t>
  </si>
  <si>
    <t>2025-12-01</t>
  </si>
  <si>
    <t>pyrotechnické výrobky</t>
  </si>
  <si>
    <t>zákon č. 206/2015 Sb., zákon o pyrotechnice - § 35c</t>
  </si>
  <si>
    <t>3/2022: k zabezpečení místních záležitostí veřejného pořádku na vymezených veřejných prostranstvích, kterou se reguluje užívání zábavní pyrotechniky</t>
  </si>
  <si>
    <t>1595163133</t>
  </si>
  <si>
    <t>6/2025</t>
  </si>
  <si>
    <t>KTEROU SE ZRUŠUJE OBECNĚ ZÁVAZNÁ VYHLÁŠKA Č. 7/2021,  O ZÁKAZU SPALOVÁNÍ SUCHÝCH ROSTLINNÝCH MATERIÁLŮ</t>
  </si>
  <si>
    <t>2025-07-01</t>
  </si>
  <si>
    <t>zrušovací</t>
  </si>
  <si>
    <t>ústavní zákon č. 1/1993 Sb., Ústava České republiky - čl. 104 odst. 3 - zrušovací OZV</t>
  </si>
  <si>
    <t>7/2021: o zákazu spalování suchých rostlinných materiálů</t>
  </si>
  <si>
    <t>1537499199</t>
  </si>
  <si>
    <t>5/2025</t>
  </si>
  <si>
    <t>O UDRŽOVÁNÍ ČISTOTY NA VEŘEJNÝCH PROSTRANSTVÍCH A O OCHRANĚ VEŘEJNÉ ZELENĚ</t>
  </si>
  <si>
    <t>veřejný pořádek - jiné; veřejný pořádek - údržba a ochrana veřejné zeleně</t>
  </si>
  <si>
    <t>zákon č. 128/2000 Sb., o obcích - § 10 písm. c) - jiné; zákon č. 128/2000 Sb., o obcích - § 10 písm. c) - údržba a ochrana veřejné zeleně</t>
  </si>
  <si>
    <t>1537499239</t>
  </si>
  <si>
    <t>4/2025</t>
  </si>
  <si>
    <t>o stanovení obecního systému odpadového hospodářství</t>
  </si>
  <si>
    <t>2025-05-01</t>
  </si>
  <si>
    <t>systém odpadového hospodářství</t>
  </si>
  <si>
    <t>zákon č. 541/2020 Sb., o odpadech - § 59 odst. 4</t>
  </si>
  <si>
    <t>6/2023: o stanovení obecního systému odpadového hospodářství</t>
  </si>
  <si>
    <t>1507259602</t>
  </si>
  <si>
    <t>3/2025</t>
  </si>
  <si>
    <t>3/2024: o nočním klidu</t>
  </si>
  <si>
    <t>2/2026: o nočním klidu</t>
  </si>
  <si>
    <t>1506623732</t>
  </si>
  <si>
    <t>2/2025</t>
  </si>
  <si>
    <t>Nařízení</t>
  </si>
  <si>
    <t>NAŘÍZENÍ, KTERÝM SE VYMEZUJÍ OBLASTI MĚSTA ŠUMPERKA, VE KTERÝCH LZE MÍSTNÍ KOMUNIKACE NEBO JEJICH URČENÉ ÚSEKY UŽÍT ZA CENU SJEDNANOU V SOULADU S CENOVÝMI PŘEDPISY</t>
  </si>
  <si>
    <t>2025-04-15</t>
  </si>
  <si>
    <t xml:space="preserve">pozemní komunikace - zpoplatnění stání a odstavení </t>
  </si>
  <si>
    <t xml:space="preserve">zákon č. 13/1997 Sb., o pozemních komunikacích - § 23 odst. 1 </t>
  </si>
  <si>
    <t>1/2025: KTERÝM SE VYMEZUJÍ OBLASTI MĚSTA ŠUMPERKA, VE KTERÝCH LZE MÍSTNÍ KOMUNIKACE NEBO JEJICH URČENÉ ÚSEKY UŽÍT ZA CENU SJEDNANOU V SOULADU S CENOVÝMI PŘEDPISY</t>
  </si>
  <si>
    <t>1499699976</t>
  </si>
  <si>
    <t>1/2025</t>
  </si>
  <si>
    <t>KTERÝM SE VYMEZUJÍ OBLASTI MĚSTA ŠUMPERKA, VE KTERÝCH LZE MÍSTNÍ KOMUNIKACE NEBO JEJICH URČENÉ ÚSEKY UŽÍT ZA CENU SJEDNANOU V SOULADU S CENOVÝMI PŘEDPISY</t>
  </si>
  <si>
    <t>2025-04-01</t>
  </si>
  <si>
    <t>12/2020: kterým se vymezují oblasti města Šumperka, ve kterých lze místní komunikace nebo jejich určené úseky užít za cenu sjednanou v souladu s cenovými předpisy</t>
  </si>
  <si>
    <t>2/2025: NAŘÍZENÍ, KTERÝM SE VYMEZUJÍ OBLASTI MĚSTA ŠUMPERKA, VE KTERÝCH LZE MÍSTNÍ KOMUNIKACE NEBO JEJICH URČENÉ ÚSEKY UŽÍT ZA CENU SJEDNANOU V SOULADU S CENOVÝMI PŘEDPISY; 2/2025: NAŘÍZENÍ, KTERÝM SE VYMEZUJÍ OBLASTI MĚSTA ŠUMPERKA, VE KTERÝCH LZE MÍSTNÍ KOMUNIKACE NEBO JEJICH URČENÉ ÚSEKY UŽÍT ZA CENU SJEDNANOU V SOULADU S CENOVÝMI PŘEDPISY</t>
  </si>
  <si>
    <t>1490188820</t>
  </si>
  <si>
    <t>5/2024</t>
  </si>
  <si>
    <t>o zákazu konzumace alkoholických nápojů na veřejném prostranství</t>
  </si>
  <si>
    <t>2024-10-15</t>
  </si>
  <si>
    <t>2/2023: O zákazu konzumace alkoholických nápojů na veřejném prostranství</t>
  </si>
  <si>
    <t>1/2026: Obecně závazná vyhláška o zákazu konzumace alkoholických nápojů a jiných omamných a psychotropních látek na veřejném prostranství; 1/2026: Obecně závazná vyhláška o zákazu konzumace alkoholických nápojů a jiných omamných a psychotropních látek na veřejném prostranství</t>
  </si>
  <si>
    <t>1416268093</t>
  </si>
  <si>
    <t>4/2024</t>
  </si>
  <si>
    <t>o vyhlášení záměru zadat zpracování lesních hospodářských osnov</t>
  </si>
  <si>
    <t>2024-08-01</t>
  </si>
  <si>
    <t>lesní hospodářské osnovy</t>
  </si>
  <si>
    <t>zákon č. 289/1995 Sb., lesní zákon - § 25 odst. 2</t>
  </si>
  <si>
    <t>1386471695</t>
  </si>
  <si>
    <t>3/2024</t>
  </si>
  <si>
    <t>2024-09-01</t>
  </si>
  <si>
    <t>2/2024: o nočním klidu</t>
  </si>
  <si>
    <t>1377409708</t>
  </si>
  <si>
    <t>2/2024</t>
  </si>
  <si>
    <t>2024-05-01</t>
  </si>
  <si>
    <t>2/2022: O nočním klidu</t>
  </si>
  <si>
    <t>1344290005</t>
  </si>
  <si>
    <t>1/2024</t>
  </si>
  <si>
    <t>o zřízení Městské policie Šumperk</t>
  </si>
  <si>
    <t>obecní policie</t>
  </si>
  <si>
    <t xml:space="preserve">zákon č. 553/1991 Sb., o obecní policii - § 1 odst. 1 </t>
  </si>
  <si>
    <t>11/1993: o zřízení Městské policie města Šumperka; 6/2003: kterou se mění a doplňuje OZV č. 11/93, o zřízení Městské policie města Šumperka; 3/2008: kterou se mění a doplňuje OZV č. 11/93, o zřízení Městské policie města Šumperka, ve znění obecně závazné vyhlášky č. 6/2003    umperka; 2/2010: kterou se mění obecně závazná vyhláška č. 11/1993, o zřízení Městské policie města Šumperka, ve znění obecně závazné vyhlášky č. 6/2003 a obecně závazné vyhlášky č. 3/2008; 8/2020: kterou se mění a doplňuje OZV č. 11/1993, o zřízení MP města Šumperka, ve znění OZV č. 6/2003, 3/2008 a 2/2010; 4/2023: kterou se mění a doplňuje obecně závazná vyhláška č. 11/1993, o zřízení Městské policie města Šumperka, ve znění obecně závazné vyhlášky č. 6/2003, obecně závazné vyhlášky č. 3/2008, obecně závazné vyhlášky č. 2/2010 a obecně závazné vyhlášky č. 8/2020</t>
  </si>
  <si>
    <t>1344261358</t>
  </si>
  <si>
    <t>7/2023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</si>
  <si>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</si>
  <si>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</si>
  <si>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</si>
  <si>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</si>
  <si>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8/2021: o místním poplatku za obecní systém odpadového hospodářství (OZV o místním poplatku za odpad)</t>
  </si>
  <si>
    <t>1284408960</t>
  </si>
  <si>
    <t>6/2023</t>
  </si>
  <si>
    <t>1/2023: o stanovení obecního systému odpadového hospodářství</t>
  </si>
  <si>
    <t>4/2025: o stanovení obecního systému odpadového hospodářství; 4/2025: o stanovení obecního systému odpadového hospodářství; 4/2025: o stanovení obecního systému odpadového hospodářství</t>
  </si>
  <si>
    <t>1264161487</t>
  </si>
  <si>
    <t>5/2023</t>
  </si>
  <si>
    <t>o místním poplatku ze psů</t>
  </si>
  <si>
    <t>místní poplatek ze psů</t>
  </si>
  <si>
    <t>zákon č. 565/1990 Sb., o místních poplatcích - § 14 - ze psů</t>
  </si>
  <si>
    <t>6/2022: o místním poplatku ze psů</t>
  </si>
  <si>
    <t>1264161157</t>
  </si>
  <si>
    <t>4/2023</t>
  </si>
  <si>
    <t>kterou se mění a doplňuje obecně závazná vyhláška č. 11/1993, o zřízení Městské policie města Šumperka, ve znění obecně závazné vyhlášky č. 6/2003, obecně závazné vyhlášky č. 3/2008, obecně závazné vyhlášky č. 2/2010 a obecně závazné vyhlášky č. 8/2020</t>
  </si>
  <si>
    <t>2023-10-01</t>
  </si>
  <si>
    <t>11/1993: o zřízení Městské policie města Šumperka</t>
  </si>
  <si>
    <t>1/2024: o zřízení Městské policie Šumperk</t>
  </si>
  <si>
    <t>1240655830</t>
  </si>
  <si>
    <t>3/2023</t>
  </si>
  <si>
    <t>O vyhlášení záměru zadat zpracování lesních hospodářských osnov</t>
  </si>
  <si>
    <t>2023-08-02</t>
  </si>
  <si>
    <t>1217075413</t>
  </si>
  <si>
    <t>2/2023</t>
  </si>
  <si>
    <t>O zákazu konzumace alkoholických nápojů na veřejném prostranství</t>
  </si>
  <si>
    <t>2023-07-10</t>
  </si>
  <si>
    <t>1/2022: O ZÁKAZU KONZUMACE ALKOHOLICKÝCH NÁPOJŮ NA VEŘEJNÉM  PROSTRANSTVÍ</t>
  </si>
  <si>
    <t>5/2024: o zákazu konzumace alkoholických nápojů na veřejném prostranství; 5/2024: o zákazu konzumace alkoholických nápojů na veřejném prostranství</t>
  </si>
  <si>
    <t>1205595812</t>
  </si>
  <si>
    <t>1/2023</t>
  </si>
  <si>
    <t>2023-03-01</t>
  </si>
  <si>
    <t>10/2021: o stanovení obecního systému odpadového hospodářství</t>
  </si>
  <si>
    <t>1136699180</t>
  </si>
  <si>
    <t>7/2022</t>
  </si>
  <si>
    <t>o stanovení maximální ceny za pohřební služby na území města Šumperka</t>
  </si>
  <si>
    <t>2023-01-01</t>
  </si>
  <si>
    <t>regulace cen - stanovení maximálních cen, pokud nejsou stanoveny ministerstvem</t>
  </si>
  <si>
    <t>zákon č. 265/1991 Sb., o působnosti orgánů České republiky v oblasti cen - § 4a odst. 1 písm. a)</t>
  </si>
  <si>
    <t>5/2022: Nařízení o stanovení maximální ceny za služby krematoria a pohřební služby na území města Šumperka</t>
  </si>
  <si>
    <t>Vyřazeno</t>
  </si>
  <si>
    <t>-</t>
  </si>
  <si>
    <t>1115314967</t>
  </si>
  <si>
    <t>6/2022</t>
  </si>
  <si>
    <t>4/2019: o místním poplatku ze psů</t>
  </si>
  <si>
    <t>5/2023: o místním poplatku ze psů</t>
  </si>
  <si>
    <t>1112749013</t>
  </si>
  <si>
    <t>5/2022</t>
  </si>
  <si>
    <t>Nařízení o stanovení maximální ceny za služby krematoria a pohřební služby na území města Šumperka</t>
  </si>
  <si>
    <t>2022-10-10</t>
  </si>
  <si>
    <t>4/2022: o stanovení maximální ceny za služby krematoria a pohřební služby na území města Šumperka</t>
  </si>
  <si>
    <t>7/2022: o stanovení maximální ceny za pohřební služby na území města Šumperka; 7/2022: o stanovení maximální ceny za pohřební služby na území města Šumperka</t>
  </si>
  <si>
    <t>1084030232</t>
  </si>
  <si>
    <t>4/2022</t>
  </si>
  <si>
    <t>o stanovení maximální ceny za služby krematoria a pohřební služby na území města Šumperka</t>
  </si>
  <si>
    <t>2022-09-02</t>
  </si>
  <si>
    <t>2/2019: o stanovení maximální ceny za služby krematoria, pronájem obřadní místnosti pro smuteční obřady a pohřební služby na území města Šumperka</t>
  </si>
  <si>
    <t>1073380610</t>
  </si>
  <si>
    <t>3/2022</t>
  </si>
  <si>
    <t>k zabezpečení místních záležitostí veřejného pořádku na vymezených veřejných prostranstvích, kterou se reguluje užívání zábavní pyrotechniky</t>
  </si>
  <si>
    <t>2022-07-10</t>
  </si>
  <si>
    <t>veřejný pořádek - pyrotechnika</t>
  </si>
  <si>
    <t>zákon č. 128/2000 Sb., o obcích - § 10 písm. a) - pyrotechnika</t>
  </si>
  <si>
    <t>7/2025: k zabezpečení místních záležitostí veřejného pořádku, kterou se reguluje zacházení s pyrotechnickými výrobky</t>
  </si>
  <si>
    <t>1052718581</t>
  </si>
  <si>
    <t>10/2021</t>
  </si>
  <si>
    <t>2022-01-01</t>
  </si>
  <si>
    <t>Dle přechodného ustanovení</t>
  </si>
  <si>
    <t>1038101022</t>
  </si>
  <si>
    <t>8/2021</t>
  </si>
  <si>
    <t>o místním poplatku za obecní systém odpadového hospodářství (OZV o místním poplatku za odpad)</t>
  </si>
  <si>
    <t>7/2023: o místním poplatku za obecní systém odpadového hospodářství</t>
  </si>
  <si>
    <t>1038098379</t>
  </si>
  <si>
    <t>9/2021</t>
  </si>
  <si>
    <t>kterou se upravují pravidla pro pohyb psů na veřejném prostranství</t>
  </si>
  <si>
    <t>pohyb psů; veřejný pořádek - jiné</t>
  </si>
  <si>
    <t>zákon č. 246/1992 Sb., na ochranu zvířat proti týrání - § 24 odst. 2; zákon č. 128/2000 Sb., o obcích - § 10 písm. c) - jiné</t>
  </si>
  <si>
    <t>1038098348</t>
  </si>
  <si>
    <t>12/2020</t>
  </si>
  <si>
    <t>kterým se vymezují oblasti města Šumperka, ve kterých lze místní komunikace nebo jejich určené úseky užít za cenu sjednanou v souladu s cenovými předpisy</t>
  </si>
  <si>
    <t>2021-02-01</t>
  </si>
  <si>
    <t>1/2025: KTERÝM SE VYMEZUJÍ OBLASTI MĚSTA ŠUMPERKA, VE KTERÝCH LZE MÍSTNÍ KOMUNIKACE NEBO JEJICH URČENÉ ÚSEKY UŽÍT ZA CENU SJEDNANOU V SOULADU S CENOVÝMI PŘEDPISY; 1/2025: KTERÝM SE VYMEZUJÍ OBLASTI MĚSTA ŠUMPERKA, VE KTERÝCH LZE MÍSTNÍ KOMUNIKACE NEBO JEJICH URČENÉ ÚSEKY UŽÍT ZA CENU SJEDNANOU V SOULADU S CENOVÝMI PŘEDPISY</t>
  </si>
  <si>
    <t>1038079612</t>
  </si>
  <si>
    <t>7/2021</t>
  </si>
  <si>
    <t>o zákazu spalování suchých rostlinných materiálů</t>
  </si>
  <si>
    <t>ochrana ovzduší - spalování suchého rostlinného materiálu</t>
  </si>
  <si>
    <t xml:space="preserve">zákon č. 201/2012 Sb., o ochraně ovzduší - § 16 odst. 5 </t>
  </si>
  <si>
    <t>6/2025: KTEROU SE ZRUŠUJE OBECNĚ ZÁVAZNÁ VYHLÁŠKA Č. 7/2021,  O ZÁKAZU SPALOVÁNÍ SUCHÝCH ROSTLINNÝCH MATERIÁLŮ; 6/2025: KTEROU SE ZRUŠUJE OBECNĚ ZÁVAZNÁ VYHLÁŠKA Č. 7/2021,  O ZÁKAZU SPALOVÁNÍ SUCHÝCH ROSTLINNÝCH MATERIÁLŮ</t>
  </si>
  <si>
    <t>1037665373</t>
  </si>
  <si>
    <t>5/2021</t>
  </si>
  <si>
    <t>kterou se vydává požární řád</t>
  </si>
  <si>
    <t>2021-06-01</t>
  </si>
  <si>
    <t>požární ochrana - požární řád</t>
  </si>
  <si>
    <t>zákon č. 133/1985 Sb., o požární ochraně - § 29 odst. 1 písm. o) bod 1</t>
  </si>
  <si>
    <t>1037665016</t>
  </si>
  <si>
    <t>10/2020</t>
  </si>
  <si>
    <t>o omezení provozování hazardních her na území města Šumperka</t>
  </si>
  <si>
    <t>2021-01-01</t>
  </si>
  <si>
    <t>hazardní hry</t>
  </si>
  <si>
    <t xml:space="preserve">zákon č. 186/2016 Sb., o hazardních hrách - § 12 </t>
  </si>
  <si>
    <t>1037571195</t>
  </si>
  <si>
    <t>1/2020</t>
  </si>
  <si>
    <t>o stanovení části společného školského spádového obvodu mateřských škol a o stanovení části společného spádového obvodu základních škol na území města Šumperka</t>
  </si>
  <si>
    <t>2020-02-15</t>
  </si>
  <si>
    <t>školské obvody - mateřské školy; školské obvody - základní školy</t>
  </si>
  <si>
    <t>zákon č. 561/2004 Sb., školský zákon - § 179 odst. 3 a § 178 odst. 2 písm. c); zákon č. 561/2004 Sb., školský zákon - § 178 odst. 2 písm. c)</t>
  </si>
  <si>
    <t>1036709911</t>
  </si>
  <si>
    <t>8/2020</t>
  </si>
  <si>
    <t>kterou se mění a doplňuje OZV č. 11/1993, o zřízení MP města Šumperka, ve znění OZV č. 6/2003, 3/2008 a 2/2010</t>
  </si>
  <si>
    <t>2020-11-16</t>
  </si>
  <si>
    <t>4/2023: kterou se mění a doplňuje obecně závazná vyhláška č. 11/1993, o zřízení Městské policie města Šumperka, ve znění obecně závazné vyhlášky č. 6/2003, obecně závazné vyhlášky č. 3/2008, obecně závazné vyhlášky č. 2/2010 a obecně závazné vyhlášky č. 8/2020</t>
  </si>
  <si>
    <t>1036709348</t>
  </si>
  <si>
    <t>4/2019</t>
  </si>
  <si>
    <t>2020-01-01</t>
  </si>
  <si>
    <t>1034798487</t>
  </si>
  <si>
    <t>2/2019</t>
  </si>
  <si>
    <t>o stanovení maximální ceny za služby krematoria, pronájem obřadní místnosti pro smuteční obřady a pohřební služby na území města Šumperka</t>
  </si>
  <si>
    <t>2019-09-14</t>
  </si>
  <si>
    <t>1034797374</t>
  </si>
  <si>
    <t>2/2010</t>
  </si>
  <si>
    <t>kterou se mění obecně závazná vyhláška č. 11/1993, o zřízení Městské policie města Šumperka, ve znění obecně závazné vyhlášky č. 6/2003 a obecně závazné vyhlášky č. 3/2008</t>
  </si>
  <si>
    <t>2010-05-10</t>
  </si>
  <si>
    <t>1034796481</t>
  </si>
  <si>
    <t>1/2018</t>
  </si>
  <si>
    <t>o zákazu podomního a pochůzkového prodeje na území města Šumperka</t>
  </si>
  <si>
    <t>2018-02-01</t>
  </si>
  <si>
    <t>regulace podomního a pochůzkového prodeje a nabízení služeb</t>
  </si>
  <si>
    <t xml:space="preserve">zákon č. 455/1991 Sb., živnostenský zákon - § 18 odst. 4 </t>
  </si>
  <si>
    <t>1034752061</t>
  </si>
  <si>
    <t>1/2011</t>
  </si>
  <si>
    <t>kterým se vymezují oblasti obce s časovým a druhovým omezením zásobování</t>
  </si>
  <si>
    <t>2011-05-01</t>
  </si>
  <si>
    <t>pozemní komunikace - omezení zásobování</t>
  </si>
  <si>
    <t xml:space="preserve">zákon č. 13/1997 Sb., o pozemních komunikacích - § 23 odst. 4 </t>
  </si>
  <si>
    <t>1034746009</t>
  </si>
  <si>
    <t>3/2008</t>
  </si>
  <si>
    <t>kterou se mění a doplňuje OZV č. 11/93, o zřízení Městské policie města Šumperka, ve znění obecně závazné vyhlášky č. 6/2003    umperka</t>
  </si>
  <si>
    <t>2008-04-01</t>
  </si>
  <si>
    <t>1034742550</t>
  </si>
  <si>
    <t>5/2009</t>
  </si>
  <si>
    <t>o stanovení rozsahu, způsobu a lhůtě odstraňování závad ve schůdnosti chodníků, místních komunikací a průjezdních úseků silnic</t>
  </si>
  <si>
    <t>2009-11-09</t>
  </si>
  <si>
    <t>pozemní komunikace - odstranění závad ve schůdnosti</t>
  </si>
  <si>
    <t xml:space="preserve">zákon č. 13/1997 Sb., o pozemních komunikacích - § 27 odst. 7 </t>
  </si>
  <si>
    <t>1034453797</t>
  </si>
  <si>
    <t>6/2003</t>
  </si>
  <si>
    <t>kterou se mění a doplňuje OZV č. 11/93, o zřízení Městské policie města Šumperka</t>
  </si>
  <si>
    <t>2004-01-01</t>
  </si>
  <si>
    <t>1034425188</t>
  </si>
  <si>
    <t>11/1993</t>
  </si>
  <si>
    <t>o zřízení Městské policie města Šumperka</t>
  </si>
  <si>
    <t>1993-07-01</t>
  </si>
  <si>
    <t>6/2003: kterou se mění a doplňuje OZV č. 11/93, o zřízení Městské policie města Šumperka; 3/2008: kterou se mění a doplňuje OZV č. 11/93, o zřízení Městské policie města Šumperka, ve znění obecně závazné vyhlášky č. 6/2003    umperka; 2/2010: kterou se mění obecně závazná vyhláška č. 11/1993, o zřízení Městské policie města Šumperka, ve znění obecně závazné vyhlášky č. 6/2003 a obecně závazné vyhlášky č. 3/2008; 8/2020: kterou se mění a doplňuje OZV č. 11/1993, o zřízení MP města Šumperka, ve znění OZV č. 6/2003, 3/2008 a 2/2010; 4/2023: kterou se mění a doplňuje obecně závazná vyhláška č. 11/1993, o zřízení Městské policie města Šumperka, ve znění obecně závazné vyhlášky č. 6/2003, obecně závazné vyhlášky č. 3/2008, obecně závazné vyhlášky č. 2/2010 a obecně závazné vyhlášky č. 8/2020; 4/2023: kterou se mění a doplňuje obecně závazná vyhláška č. 11/1993, o zřízení Městské policie města Šumperka, ve znění obecně závazné vyhlášky č. 6/2003, obecně závazné vyhlášky č. 3/2008, obecně závazné vyhlášky č. 2/2010 a obecně závazné vyhlášky č. 8/2020</t>
  </si>
  <si>
    <t>1034352294</t>
  </si>
  <si>
    <t>2/2022</t>
  </si>
  <si>
    <t>O nočním klidu</t>
  </si>
  <si>
    <t>2022-05-20</t>
  </si>
  <si>
    <t>1030657843</t>
  </si>
  <si>
    <t>1/2022</t>
  </si>
  <si>
    <t>O ZÁKAZU KONZUMACE ALKOHOLICKÝCH NÁPOJŮ NA VEŘEJNÉM  PROSTRANSTVÍ</t>
  </si>
  <si>
    <t>2022-06-01</t>
  </si>
  <si>
    <t>veřejný pořádek - konzumace alkoholu</t>
  </si>
  <si>
    <t>zákon č. 128/2000 Sb., o obcích - § 10 písm. a) - konzumace alkoholu</t>
  </si>
  <si>
    <t>2/2023: O zákazu konzumace alkoholických nápojů na veřejném prostranství; 2/2023: O zákazu konzumace alkoholických nápojů na veřejném prostranství</t>
  </si>
  <si>
    <t>1030559844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</si>
</sst>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6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51.7109375" customWidth="1"/>
    <col min="16" max="16" width="70.7109375" customWidth="1"/>
    <col min="17" max="17" width="70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46132</v>
      </c>
      <c r="I2" s="1">
        <v>46134.27833457514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HYPERLINK("https://sbirkapp.gov.cz/detail/SPP3KGW5T2GSQWHC", "https://sbirkapp.gov.cz/detail/SPP3KGW5T2GSQWHC")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46090</v>
      </c>
      <c r="I3" s="1">
        <v>46091.57104830786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HYPERLINK("https://sbirkapp.gov.cz/detail/SPPTAJDBTNYWPTHC", "https://sbirkapp.gov.cz/detail/SPPTAJDBTNYWPTHC")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45950</v>
      </c>
      <c r="I4" s="1">
        <v>45951.45542990624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HYPERLINK("https://sbirkapp.gov.cz/detail/SPPEYIYP2UEBA6SK", "https://sbirkapp.gov.cz/detail/SPPEYIYP2UEBA6SK")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45817</v>
      </c>
      <c r="I5" s="1">
        <v>45819.53402676722</v>
      </c>
      <c r="J5" t="s">
        <v>52</v>
      </c>
      <c r="K5" t="s">
        <v>31</v>
      </c>
      <c r="M5" t="s">
        <v>53</v>
      </c>
      <c r="N5" t="s">
        <v>54</v>
      </c>
      <c r="P5" t="s">
        <v>55</v>
      </c>
      <c r="S5" t="b">
        <v>1</v>
      </c>
      <c r="U5" s="2">
        <f>HYPERLINK("https://sbirkapp.gov.cz/detail/SPPW6UMGV7X3QQMM", "https://sbirkapp.gov.cz/detail/SPPW6UMGV7X3QQMM")</f>
        <v>0</v>
      </c>
      <c r="V5" t="s">
        <v>56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28</v>
      </c>
      <c r="G6" t="s">
        <v>58</v>
      </c>
      <c r="H6" s="1">
        <v>45817</v>
      </c>
      <c r="I6" s="1">
        <v>45819.53401684831</v>
      </c>
      <c r="J6" t="s">
        <v>52</v>
      </c>
      <c r="K6" t="s">
        <v>31</v>
      </c>
      <c r="M6" t="s">
        <v>59</v>
      </c>
      <c r="N6" t="s">
        <v>60</v>
      </c>
      <c r="S6" t="b">
        <v>1</v>
      </c>
      <c r="U6" s="2">
        <f>HYPERLINK("https://sbirkapp.gov.cz/detail/SPPY36K4JJTQPMUS", "https://sbirkapp.gov.cz/detail/SPPY36K4JJTQPMUS")</f>
        <v>0</v>
      </c>
      <c r="V6" t="s">
        <v>61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45754</v>
      </c>
      <c r="I7" s="1">
        <v>45756.5723493089</v>
      </c>
      <c r="J7" t="s">
        <v>64</v>
      </c>
      <c r="K7" t="s">
        <v>31</v>
      </c>
      <c r="M7" t="s">
        <v>65</v>
      </c>
      <c r="N7" t="s">
        <v>66</v>
      </c>
      <c r="P7" t="s">
        <v>67</v>
      </c>
      <c r="S7" t="b">
        <v>1</v>
      </c>
      <c r="U7" s="2">
        <f>HYPERLINK("https://sbirkapp.gov.cz/detail/SPPZKCE43EIB5W6C", "https://sbirkapp.gov.cz/detail/SPPZKCE43EIB5W6C")</f>
        <v>0</v>
      </c>
      <c r="V7" t="s">
        <v>68</v>
      </c>
      <c r="W7">
        <v>3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29</v>
      </c>
      <c r="H8" s="1">
        <v>45754</v>
      </c>
      <c r="I8" s="1">
        <v>45755.58421692078</v>
      </c>
      <c r="J8" t="s">
        <v>64</v>
      </c>
      <c r="K8" t="s">
        <v>31</v>
      </c>
      <c r="M8" t="s">
        <v>32</v>
      </c>
      <c r="N8" t="s">
        <v>33</v>
      </c>
      <c r="P8" t="s">
        <v>70</v>
      </c>
      <c r="R8" t="s">
        <v>71</v>
      </c>
      <c r="S8" t="b">
        <v>0</v>
      </c>
      <c r="T8" s="1">
        <v>46152</v>
      </c>
      <c r="U8" s="2">
        <f>HYPERLINK("https://sbirkapp.gov.cz/detail/SPPVFNUGCX5SHHHK", "https://sbirkapp.gov.cz/detail/SPPVFNUGCX5SHHHK")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74</v>
      </c>
      <c r="G9" t="s">
        <v>75</v>
      </c>
      <c r="H9" s="1">
        <v>45740</v>
      </c>
      <c r="I9" s="1">
        <v>45741.59956521108</v>
      </c>
      <c r="J9" t="s">
        <v>76</v>
      </c>
      <c r="K9" t="s">
        <v>31</v>
      </c>
      <c r="M9" t="s">
        <v>77</v>
      </c>
      <c r="N9" t="s">
        <v>78</v>
      </c>
      <c r="P9" t="s">
        <v>79</v>
      </c>
      <c r="S9" t="b">
        <v>1</v>
      </c>
      <c r="U9" s="2">
        <f>HYPERLINK("https://sbirkapp.gov.cz/detail/SPPYPMIS6H7YBBFI", "https://sbirkapp.gov.cz/detail/SPPYPMIS6H7YBBFI")</f>
        <v>0</v>
      </c>
      <c r="V9" t="s">
        <v>80</v>
      </c>
      <c r="W9">
        <v>3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74</v>
      </c>
      <c r="G10" t="s">
        <v>82</v>
      </c>
      <c r="H10" s="1">
        <v>45712</v>
      </c>
      <c r="I10" s="1">
        <v>45722.55256817651</v>
      </c>
      <c r="J10" t="s">
        <v>83</v>
      </c>
      <c r="K10" t="s">
        <v>31</v>
      </c>
      <c r="M10" t="s">
        <v>77</v>
      </c>
      <c r="N10" t="s">
        <v>78</v>
      </c>
      <c r="P10" t="s">
        <v>84</v>
      </c>
      <c r="R10" t="s">
        <v>85</v>
      </c>
      <c r="S10" t="b">
        <v>0</v>
      </c>
      <c r="T10" s="1">
        <v>45762</v>
      </c>
      <c r="U10" s="2">
        <f>HYPERLINK("https://sbirkapp.gov.cz/detail/SPPYB4YFEUWPIIUY", "https://sbirkapp.gov.cz/detail/SPPYB4YFEUWPIIUY")</f>
        <v>0</v>
      </c>
      <c r="V10" t="s">
        <v>86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88</v>
      </c>
      <c r="H11" s="1">
        <v>45558</v>
      </c>
      <c r="I11" s="1">
        <v>45559.49000772018</v>
      </c>
      <c r="J11" t="s">
        <v>89</v>
      </c>
      <c r="K11" t="s">
        <v>31</v>
      </c>
      <c r="M11" t="s">
        <v>39</v>
      </c>
      <c r="N11" t="s">
        <v>40</v>
      </c>
      <c r="P11" t="s">
        <v>90</v>
      </c>
      <c r="R11" t="s">
        <v>91</v>
      </c>
      <c r="S11" t="b">
        <v>0</v>
      </c>
      <c r="T11" s="1">
        <v>46113</v>
      </c>
      <c r="U11" s="2">
        <f>HYPERLINK("https://sbirkapp.gov.cz/detail/SPP34LNGLQLTZB4C", "https://sbirkapp.gov.cz/detail/SPP34LNGLQLTZB4C")</f>
        <v>0</v>
      </c>
      <c r="V11" t="s">
        <v>92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93</v>
      </c>
      <c r="F12" t="s">
        <v>74</v>
      </c>
      <c r="G12" t="s">
        <v>94</v>
      </c>
      <c r="H12" s="1">
        <v>45488</v>
      </c>
      <c r="I12" s="1">
        <v>45489.47458680577</v>
      </c>
      <c r="J12" t="s">
        <v>95</v>
      </c>
      <c r="K12" t="s">
        <v>31</v>
      </c>
      <c r="M12" t="s">
        <v>96</v>
      </c>
      <c r="N12" t="s">
        <v>97</v>
      </c>
      <c r="S12" t="b">
        <v>1</v>
      </c>
      <c r="U12" s="2">
        <f>HYPERLINK("https://sbirkapp.gov.cz/detail/SPPLDPA2Y2N7CKBA", "https://sbirkapp.gov.cz/detail/SPPLDPA2Y2N7CKBA")</f>
        <v>0</v>
      </c>
      <c r="V12" t="s">
        <v>98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99</v>
      </c>
      <c r="F13" t="s">
        <v>28</v>
      </c>
      <c r="G13" t="s">
        <v>29</v>
      </c>
      <c r="H13" s="1">
        <v>45467</v>
      </c>
      <c r="I13" s="1">
        <v>45468.58070943726</v>
      </c>
      <c r="J13" t="s">
        <v>100</v>
      </c>
      <c r="K13" t="s">
        <v>31</v>
      </c>
      <c r="M13" t="s">
        <v>32</v>
      </c>
      <c r="N13" t="s">
        <v>33</v>
      </c>
      <c r="P13" t="s">
        <v>101</v>
      </c>
      <c r="R13" t="s">
        <v>34</v>
      </c>
      <c r="S13" t="b">
        <v>0</v>
      </c>
      <c r="T13" s="1">
        <v>45778</v>
      </c>
      <c r="U13" s="2">
        <f>HYPERLINK("https://sbirkapp.gov.cz/detail/SPPOMBAZAZPTBDJ2", "https://sbirkapp.gov.cz/detail/SPPOMBAZAZPTBDJ2")</f>
        <v>0</v>
      </c>
      <c r="V13" t="s">
        <v>102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103</v>
      </c>
      <c r="F14" t="s">
        <v>28</v>
      </c>
      <c r="G14" t="s">
        <v>29</v>
      </c>
      <c r="H14" s="1">
        <v>45397</v>
      </c>
      <c r="I14" s="1">
        <v>45398.36402258508</v>
      </c>
      <c r="J14" t="s">
        <v>104</v>
      </c>
      <c r="K14" t="s">
        <v>31</v>
      </c>
      <c r="M14" t="s">
        <v>32</v>
      </c>
      <c r="N14" t="s">
        <v>33</v>
      </c>
      <c r="P14" t="s">
        <v>105</v>
      </c>
      <c r="R14" t="s">
        <v>70</v>
      </c>
      <c r="S14" t="b">
        <v>0</v>
      </c>
      <c r="T14" s="1">
        <v>45536</v>
      </c>
      <c r="U14" s="2">
        <f>HYPERLINK("https://sbirkapp.gov.cz/detail/SPPXCX5U6LQ7MAOS", "https://sbirkapp.gov.cz/detail/SPPXCX5U6LQ7MAOS")</f>
        <v>0</v>
      </c>
      <c r="V14" t="s">
        <v>106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107</v>
      </c>
      <c r="F15" t="s">
        <v>28</v>
      </c>
      <c r="G15" t="s">
        <v>108</v>
      </c>
      <c r="H15" s="1">
        <v>45397</v>
      </c>
      <c r="I15" s="1">
        <v>45398.33305013298</v>
      </c>
      <c r="J15" t="s">
        <v>104</v>
      </c>
      <c r="K15" t="s">
        <v>31</v>
      </c>
      <c r="M15" t="s">
        <v>109</v>
      </c>
      <c r="N15" t="s">
        <v>110</v>
      </c>
      <c r="P15" t="s">
        <v>111</v>
      </c>
      <c r="S15" t="b">
        <v>1</v>
      </c>
      <c r="U15" s="2">
        <f>HYPERLINK("https://sbirkapp.gov.cz/detail/SPPLDXUKEKKZLSVY", "https://sbirkapp.gov.cz/detail/SPPLDXUKEKKZLSVY")</f>
        <v>0</v>
      </c>
      <c r="V15" t="s">
        <v>112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113</v>
      </c>
      <c r="F16" t="s">
        <v>28</v>
      </c>
      <c r="G16" t="s">
        <v>114</v>
      </c>
      <c r="H16" s="1">
        <v>45271</v>
      </c>
      <c r="I16" s="1">
        <v>45272.40416271288</v>
      </c>
      <c r="J16" t="s">
        <v>115</v>
      </c>
      <c r="K16" t="s">
        <v>31</v>
      </c>
      <c r="M16" t="s">
        <v>116</v>
      </c>
      <c r="N16" t="s">
        <v>117</v>
      </c>
      <c r="P16" t="s">
        <v>118</v>
      </c>
      <c r="S16" t="b">
        <v>1</v>
      </c>
      <c r="U16" s="2">
        <f>HYPERLINK("https://sbirkapp.gov.cz/detail/SPPDS27Z6NB73CL4", "https://sbirkapp.gov.cz/detail/SPPDS27Z6NB73CL4")</f>
        <v>0</v>
      </c>
      <c r="V16" t="s">
        <v>119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120</v>
      </c>
      <c r="F17" t="s">
        <v>28</v>
      </c>
      <c r="G17" t="s">
        <v>63</v>
      </c>
      <c r="H17" s="1">
        <v>45229</v>
      </c>
      <c r="I17" s="1">
        <v>45233.35650677536</v>
      </c>
      <c r="J17" t="s">
        <v>115</v>
      </c>
      <c r="K17" t="s">
        <v>31</v>
      </c>
      <c r="M17" t="s">
        <v>65</v>
      </c>
      <c r="N17" t="s">
        <v>66</v>
      </c>
      <c r="P17" t="s">
        <v>121</v>
      </c>
      <c r="R17" t="s">
        <v>122</v>
      </c>
      <c r="S17" t="b">
        <v>0</v>
      </c>
      <c r="T17" s="1">
        <v>45778</v>
      </c>
      <c r="U17" s="2">
        <f>HYPERLINK("https://sbirkapp.gov.cz/detail/SPPIVT2A5LA6LKQ4", "https://sbirkapp.gov.cz/detail/SPPIVT2A5LA6LKQ4")</f>
        <v>0</v>
      </c>
      <c r="V17" t="s">
        <v>123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124</v>
      </c>
      <c r="F18" t="s">
        <v>28</v>
      </c>
      <c r="G18" t="s">
        <v>125</v>
      </c>
      <c r="H18" s="1">
        <v>45229</v>
      </c>
      <c r="I18" s="1">
        <v>45233.35542849054</v>
      </c>
      <c r="J18" t="s">
        <v>115</v>
      </c>
      <c r="K18" t="s">
        <v>31</v>
      </c>
      <c r="M18" t="s">
        <v>126</v>
      </c>
      <c r="N18" t="s">
        <v>127</v>
      </c>
      <c r="P18" t="s">
        <v>128</v>
      </c>
      <c r="S18" t="b">
        <v>1</v>
      </c>
      <c r="U18" s="2">
        <f>HYPERLINK("https://sbirkapp.gov.cz/detail/SPPLJ5CEZCY25RQ2", "https://sbirkapp.gov.cz/detail/SPPLJ5CEZCY25RQ2")</f>
        <v>0</v>
      </c>
      <c r="V18" t="s">
        <v>129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130</v>
      </c>
      <c r="F19" t="s">
        <v>28</v>
      </c>
      <c r="G19" t="s">
        <v>131</v>
      </c>
      <c r="H19" s="1">
        <v>45180</v>
      </c>
      <c r="I19" s="1">
        <v>45181.49977922918</v>
      </c>
      <c r="J19" t="s">
        <v>132</v>
      </c>
      <c r="K19" t="s">
        <v>31</v>
      </c>
      <c r="M19" t="s">
        <v>109</v>
      </c>
      <c r="N19" t="s">
        <v>110</v>
      </c>
      <c r="O19" t="s">
        <v>133</v>
      </c>
      <c r="R19" t="s">
        <v>134</v>
      </c>
      <c r="S19" t="b">
        <v>0</v>
      </c>
      <c r="T19" s="1">
        <v>45413</v>
      </c>
      <c r="U19" s="2">
        <f>HYPERLINK("https://sbirkapp.gov.cz/detail/SPPTXO6Q7THF27E2", "https://sbirkapp.gov.cz/detail/SPPTXO6Q7THF27E2")</f>
        <v>0</v>
      </c>
      <c r="V19" t="s">
        <v>135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136</v>
      </c>
      <c r="F20" t="s">
        <v>74</v>
      </c>
      <c r="G20" t="s">
        <v>137</v>
      </c>
      <c r="H20" s="1">
        <v>45124</v>
      </c>
      <c r="I20" s="1">
        <v>45125.56045105309</v>
      </c>
      <c r="J20" t="s">
        <v>138</v>
      </c>
      <c r="K20" t="s">
        <v>31</v>
      </c>
      <c r="M20" t="s">
        <v>96</v>
      </c>
      <c r="N20" t="s">
        <v>97</v>
      </c>
      <c r="S20" t="b">
        <v>1</v>
      </c>
      <c r="U20" s="2">
        <f>HYPERLINK("https://sbirkapp.gov.cz/detail/SPPRI5JYE7EEPG7U", "https://sbirkapp.gov.cz/detail/SPPRI5JYE7EEPG7U")</f>
        <v>0</v>
      </c>
      <c r="V20" t="s">
        <v>139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140</v>
      </c>
      <c r="F21" t="s">
        <v>28</v>
      </c>
      <c r="G21" t="s">
        <v>141</v>
      </c>
      <c r="H21" s="1">
        <v>45096</v>
      </c>
      <c r="I21" s="1">
        <v>45097.38595661528</v>
      </c>
      <c r="J21" t="s">
        <v>142</v>
      </c>
      <c r="K21" t="s">
        <v>31</v>
      </c>
      <c r="M21" t="s">
        <v>39</v>
      </c>
      <c r="N21" t="s">
        <v>40</v>
      </c>
      <c r="P21" t="s">
        <v>143</v>
      </c>
      <c r="R21" t="s">
        <v>144</v>
      </c>
      <c r="S21" t="b">
        <v>0</v>
      </c>
      <c r="T21" s="1">
        <v>45580</v>
      </c>
      <c r="U21" s="2">
        <f>HYPERLINK("https://sbirkapp.gov.cz/detail/SPPLQCZRG7CK5EOS", "https://sbirkapp.gov.cz/detail/SPPLQCZRG7CK5EOS")</f>
        <v>0</v>
      </c>
      <c r="V21" t="s">
        <v>145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146</v>
      </c>
      <c r="F22" t="s">
        <v>28</v>
      </c>
      <c r="G22" t="s">
        <v>63</v>
      </c>
      <c r="H22" s="1">
        <v>44956</v>
      </c>
      <c r="I22" s="1">
        <v>44957.60099484224</v>
      </c>
      <c r="J22" t="s">
        <v>147</v>
      </c>
      <c r="K22" t="s">
        <v>31</v>
      </c>
      <c r="M22" t="s">
        <v>65</v>
      </c>
      <c r="N22" t="s">
        <v>66</v>
      </c>
      <c r="P22" t="s">
        <v>148</v>
      </c>
      <c r="R22" t="s">
        <v>67</v>
      </c>
      <c r="S22" t="b">
        <v>0</v>
      </c>
      <c r="T22" s="1">
        <v>45292</v>
      </c>
      <c r="U22" s="2">
        <f>HYPERLINK("https://sbirkapp.gov.cz/detail/SPPTKUAYCMV7I22A", "https://sbirkapp.gov.cz/detail/SPPTKUAYCMV7I22A")</f>
        <v>0</v>
      </c>
      <c r="V22" t="s">
        <v>149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150</v>
      </c>
      <c r="F23" t="s">
        <v>74</v>
      </c>
      <c r="G23" t="s">
        <v>151</v>
      </c>
      <c r="H23" s="1">
        <v>44907</v>
      </c>
      <c r="I23" s="1">
        <v>44908.36621615624</v>
      </c>
      <c r="J23" t="s">
        <v>152</v>
      </c>
      <c r="K23" t="s">
        <v>31</v>
      </c>
      <c r="M23" t="s">
        <v>153</v>
      </c>
      <c r="N23" t="s">
        <v>154</v>
      </c>
      <c r="P23" t="s">
        <v>155</v>
      </c>
      <c r="S23" t="s">
        <v>156</v>
      </c>
      <c r="T23" t="s">
        <v>157</v>
      </c>
      <c r="U23" s="2">
        <f>HYPERLINK("https://sbirkapp.gov.cz/detail/SPP74ZCON2PWRZZS", "https://sbirkapp.gov.cz/detail/SPP74ZCON2PWRZZS")</f>
        <v>0</v>
      </c>
      <c r="V23" t="s">
        <v>158</v>
      </c>
      <c r="W23">
        <v>2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159</v>
      </c>
      <c r="F24" t="s">
        <v>28</v>
      </c>
      <c r="G24" t="s">
        <v>125</v>
      </c>
      <c r="H24" s="1">
        <v>44900</v>
      </c>
      <c r="I24" s="1">
        <v>44901.56673976185</v>
      </c>
      <c r="J24" t="s">
        <v>152</v>
      </c>
      <c r="K24" t="s">
        <v>31</v>
      </c>
      <c r="M24" t="s">
        <v>126</v>
      </c>
      <c r="N24" t="s">
        <v>127</v>
      </c>
      <c r="P24" t="s">
        <v>160</v>
      </c>
      <c r="R24" t="s">
        <v>161</v>
      </c>
      <c r="S24" t="b">
        <v>0</v>
      </c>
      <c r="T24" s="1">
        <v>45292</v>
      </c>
      <c r="U24" s="2">
        <f>HYPERLINK("https://sbirkapp.gov.cz/detail/SPPZ4QSSVNTR5I2W", "https://sbirkapp.gov.cz/detail/SPPZ4QSSVNTR5I2W")</f>
        <v>0</v>
      </c>
      <c r="V24" t="s">
        <v>162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163</v>
      </c>
      <c r="F25" t="s">
        <v>74</v>
      </c>
      <c r="G25" t="s">
        <v>164</v>
      </c>
      <c r="H25" s="1">
        <v>44819</v>
      </c>
      <c r="I25" s="1">
        <v>44823.37494357602</v>
      </c>
      <c r="J25" t="s">
        <v>165</v>
      </c>
      <c r="K25" t="s">
        <v>31</v>
      </c>
      <c r="M25" t="s">
        <v>153</v>
      </c>
      <c r="N25" t="s">
        <v>154</v>
      </c>
      <c r="P25" t="s">
        <v>166</v>
      </c>
      <c r="R25" t="s">
        <v>167</v>
      </c>
      <c r="S25" t="b">
        <v>0</v>
      </c>
      <c r="T25" s="1">
        <v>44927</v>
      </c>
      <c r="U25" s="2">
        <f>HYPERLINK("https://sbirkapp.gov.cz/detail/SPPHZEMYLQWMGFYW", "https://sbirkapp.gov.cz/detail/SPPHZEMYLQWMGFYW")</f>
        <v>0</v>
      </c>
      <c r="V25" t="s">
        <v>168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169</v>
      </c>
      <c r="F26" t="s">
        <v>74</v>
      </c>
      <c r="G26" t="s">
        <v>170</v>
      </c>
      <c r="H26" s="1">
        <v>44791</v>
      </c>
      <c r="I26" s="1">
        <v>44792.28306002778</v>
      </c>
      <c r="J26" t="s">
        <v>171</v>
      </c>
      <c r="K26" t="s">
        <v>31</v>
      </c>
      <c r="M26" t="s">
        <v>153</v>
      </c>
      <c r="N26" t="s">
        <v>154</v>
      </c>
      <c r="P26" t="s">
        <v>172</v>
      </c>
      <c r="R26" t="s">
        <v>155</v>
      </c>
      <c r="S26" t="b">
        <v>0</v>
      </c>
      <c r="T26" s="1">
        <v>44844</v>
      </c>
      <c r="U26" s="2">
        <f>HYPERLINK("https://sbirkapp.gov.cz/detail/SPPWWWOPZOO5B5S6", "https://sbirkapp.gov.cz/detail/SPPWWWOPZOO5B5S6")</f>
        <v>0</v>
      </c>
      <c r="V26" t="s">
        <v>173</v>
      </c>
      <c r="W26">
        <v>2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174</v>
      </c>
      <c r="F27" t="s">
        <v>28</v>
      </c>
      <c r="G27" t="s">
        <v>175</v>
      </c>
      <c r="H27" s="1">
        <v>44728</v>
      </c>
      <c r="I27" s="1">
        <v>44733.4353805483</v>
      </c>
      <c r="J27" t="s">
        <v>176</v>
      </c>
      <c r="K27" t="s">
        <v>31</v>
      </c>
      <c r="M27" t="s">
        <v>177</v>
      </c>
      <c r="N27" t="s">
        <v>178</v>
      </c>
      <c r="R27" t="s">
        <v>179</v>
      </c>
      <c r="S27" t="b">
        <v>0</v>
      </c>
      <c r="T27" s="1">
        <v>45992</v>
      </c>
      <c r="U27" s="2">
        <f>HYPERLINK("https://sbirkapp.gov.cz/detail/SPPOMCQGCJYJ4H7O", "https://sbirkapp.gov.cz/detail/SPPOMCQGCJYJ4H7O")</f>
        <v>0</v>
      </c>
      <c r="V27" t="s">
        <v>180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181</v>
      </c>
      <c r="F28" t="s">
        <v>28</v>
      </c>
      <c r="G28" t="s">
        <v>63</v>
      </c>
      <c r="H28" s="1">
        <v>44544</v>
      </c>
      <c r="I28" s="1">
        <v>44693.43497263039</v>
      </c>
      <c r="J28" t="s">
        <v>182</v>
      </c>
      <c r="K28" t="s">
        <v>183</v>
      </c>
      <c r="L28" s="1">
        <v>44544</v>
      </c>
      <c r="M28" t="s">
        <v>65</v>
      </c>
      <c r="N28" t="s">
        <v>66</v>
      </c>
      <c r="R28" t="s">
        <v>121</v>
      </c>
      <c r="S28" t="b">
        <v>0</v>
      </c>
      <c r="T28" s="1">
        <v>44986</v>
      </c>
      <c r="U28" s="2">
        <f>HYPERLINK("https://sbirkapp.gov.cz/detail/SPPZKSKSWRCLYM2Q", "https://sbirkapp.gov.cz/detail/SPPZKSKSWRCLYM2Q")</f>
        <v>0</v>
      </c>
      <c r="V28" t="s">
        <v>184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185</v>
      </c>
      <c r="F29" t="s">
        <v>28</v>
      </c>
      <c r="G29" t="s">
        <v>186</v>
      </c>
      <c r="H29" s="1">
        <v>44544</v>
      </c>
      <c r="I29" s="1">
        <v>44693.4323437227</v>
      </c>
      <c r="J29" t="s">
        <v>182</v>
      </c>
      <c r="K29" t="s">
        <v>183</v>
      </c>
      <c r="L29" s="1">
        <v>44544</v>
      </c>
      <c r="M29" t="s">
        <v>116</v>
      </c>
      <c r="N29" t="s">
        <v>117</v>
      </c>
      <c r="R29" t="s">
        <v>187</v>
      </c>
      <c r="S29" t="b">
        <v>0</v>
      </c>
      <c r="T29" s="1">
        <v>45292</v>
      </c>
      <c r="U29" s="2">
        <f>HYPERLINK("https://sbirkapp.gov.cz/detail/SPPAPYVXR35WSJ4S", "https://sbirkapp.gov.cz/detail/SPPAPYVXR35WSJ4S")</f>
        <v>0</v>
      </c>
      <c r="V29" t="s">
        <v>188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189</v>
      </c>
      <c r="F30" t="s">
        <v>28</v>
      </c>
      <c r="G30" t="s">
        <v>190</v>
      </c>
      <c r="H30" s="1">
        <v>44544</v>
      </c>
      <c r="I30" s="1">
        <v>44693.43233631086</v>
      </c>
      <c r="J30" t="s">
        <v>182</v>
      </c>
      <c r="K30" t="s">
        <v>183</v>
      </c>
      <c r="L30" s="1">
        <v>44544</v>
      </c>
      <c r="M30" t="s">
        <v>191</v>
      </c>
      <c r="N30" t="s">
        <v>192</v>
      </c>
      <c r="S30" t="b">
        <v>1</v>
      </c>
      <c r="U30" s="2">
        <f>HYPERLINK("https://sbirkapp.gov.cz/detail/SPPZULF2PWNETVTC", "https://sbirkapp.gov.cz/detail/SPPZULF2PWNETVTC")</f>
        <v>0</v>
      </c>
      <c r="V30" t="s">
        <v>193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194</v>
      </c>
      <c r="F31" t="s">
        <v>74</v>
      </c>
      <c r="G31" t="s">
        <v>195</v>
      </c>
      <c r="H31" s="1">
        <v>44204</v>
      </c>
      <c r="I31" s="1">
        <v>44693.41344636934</v>
      </c>
      <c r="J31" t="s">
        <v>196</v>
      </c>
      <c r="K31" t="s">
        <v>183</v>
      </c>
      <c r="L31" s="1">
        <v>44204</v>
      </c>
      <c r="M31" t="s">
        <v>77</v>
      </c>
      <c r="N31" t="s">
        <v>78</v>
      </c>
      <c r="R31" t="s">
        <v>197</v>
      </c>
      <c r="S31" t="b">
        <v>0</v>
      </c>
      <c r="T31" s="1">
        <v>45748</v>
      </c>
      <c r="U31" s="2">
        <f>HYPERLINK("https://sbirkapp.gov.cz/detail/SPPGUT57V5OGMG3C", "https://sbirkapp.gov.cz/detail/SPPGUT57V5OGMG3C")</f>
        <v>0</v>
      </c>
      <c r="V31" t="s">
        <v>198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199</v>
      </c>
      <c r="F32" t="s">
        <v>28</v>
      </c>
      <c r="G32" t="s">
        <v>200</v>
      </c>
      <c r="H32" s="1">
        <v>44512</v>
      </c>
      <c r="I32" s="1">
        <v>44692.49715014135</v>
      </c>
      <c r="J32" t="s">
        <v>182</v>
      </c>
      <c r="K32" t="s">
        <v>183</v>
      </c>
      <c r="L32" s="1">
        <v>44512</v>
      </c>
      <c r="M32" t="s">
        <v>201</v>
      </c>
      <c r="N32" t="s">
        <v>202</v>
      </c>
      <c r="R32" t="s">
        <v>203</v>
      </c>
      <c r="S32" t="b">
        <v>0</v>
      </c>
      <c r="T32" s="1">
        <v>45839</v>
      </c>
      <c r="U32" s="2">
        <f>HYPERLINK("https://sbirkapp.gov.cz/detail/SPP35DYPY56FESH4", "https://sbirkapp.gov.cz/detail/SPP35DYPY56FESH4")</f>
        <v>0</v>
      </c>
      <c r="V32" t="s">
        <v>204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205</v>
      </c>
      <c r="F33" t="s">
        <v>28</v>
      </c>
      <c r="G33" t="s">
        <v>206</v>
      </c>
      <c r="H33" s="1">
        <v>44309</v>
      </c>
      <c r="I33" s="1">
        <v>44692.49661863245</v>
      </c>
      <c r="J33" t="s">
        <v>207</v>
      </c>
      <c r="K33" t="s">
        <v>183</v>
      </c>
      <c r="L33" s="1">
        <v>44309</v>
      </c>
      <c r="M33" t="s">
        <v>208</v>
      </c>
      <c r="N33" t="s">
        <v>209</v>
      </c>
      <c r="S33" t="b">
        <v>1</v>
      </c>
      <c r="U33" s="2">
        <f>HYPERLINK("https://sbirkapp.gov.cz/detail/SPPJHTYEXLA3FZFG", "https://sbirkapp.gov.cz/detail/SPPJHTYEXLA3FZFG")</f>
        <v>0</v>
      </c>
      <c r="V33" t="s">
        <v>210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211</v>
      </c>
      <c r="F34" t="s">
        <v>28</v>
      </c>
      <c r="G34" t="s">
        <v>212</v>
      </c>
      <c r="H34" s="1">
        <v>44141</v>
      </c>
      <c r="I34" s="1">
        <v>44692.39529202265</v>
      </c>
      <c r="J34" t="s">
        <v>213</v>
      </c>
      <c r="K34" t="s">
        <v>183</v>
      </c>
      <c r="L34" s="1">
        <v>44141</v>
      </c>
      <c r="M34" t="s">
        <v>214</v>
      </c>
      <c r="N34" t="s">
        <v>215</v>
      </c>
      <c r="S34" t="b">
        <v>1</v>
      </c>
      <c r="U34" s="2">
        <f>HYPERLINK("https://sbirkapp.gov.cz/detail/SPPTDYRUFVKVMB72", "https://sbirkapp.gov.cz/detail/SPPTDYRUFVKVMB72")</f>
        <v>0</v>
      </c>
      <c r="V34" t="s">
        <v>216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217</v>
      </c>
      <c r="F35" t="s">
        <v>28</v>
      </c>
      <c r="G35" t="s">
        <v>218</v>
      </c>
      <c r="H35" s="1">
        <v>43861</v>
      </c>
      <c r="I35" s="1">
        <v>44690.56519146691</v>
      </c>
      <c r="J35" t="s">
        <v>219</v>
      </c>
      <c r="K35" t="s">
        <v>183</v>
      </c>
      <c r="L35" s="1">
        <v>43861</v>
      </c>
      <c r="M35" t="s">
        <v>220</v>
      </c>
      <c r="N35" t="s">
        <v>221</v>
      </c>
      <c r="S35" t="b">
        <v>1</v>
      </c>
      <c r="U35" s="2">
        <f>HYPERLINK("https://sbirkapp.gov.cz/detail/SPP5QAKAOHRDC5EM", "https://sbirkapp.gov.cz/detail/SPP5QAKAOHRDC5EM")</f>
        <v>0</v>
      </c>
      <c r="V35" t="s">
        <v>222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223</v>
      </c>
      <c r="F36" t="s">
        <v>28</v>
      </c>
      <c r="G36" t="s">
        <v>224</v>
      </c>
      <c r="H36" s="1">
        <v>44137</v>
      </c>
      <c r="I36" s="1">
        <v>44690.56518293898</v>
      </c>
      <c r="J36" t="s">
        <v>225</v>
      </c>
      <c r="K36" t="s">
        <v>183</v>
      </c>
      <c r="L36" s="1">
        <v>44137</v>
      </c>
      <c r="M36" t="s">
        <v>109</v>
      </c>
      <c r="N36" t="s">
        <v>110</v>
      </c>
      <c r="O36" t="s">
        <v>133</v>
      </c>
      <c r="Q36" t="s">
        <v>226</v>
      </c>
      <c r="R36" t="s">
        <v>134</v>
      </c>
      <c r="S36" t="b">
        <v>0</v>
      </c>
      <c r="T36" s="1">
        <v>45413</v>
      </c>
      <c r="U36" s="2">
        <f>HYPERLINK("https://sbirkapp.gov.cz/detail/SPPXFEHHR5VHVI5K", "https://sbirkapp.gov.cz/detail/SPPXFEHHR5VHVI5K")</f>
        <v>0</v>
      </c>
      <c r="V36" t="s">
        <v>227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228</v>
      </c>
      <c r="F37" t="s">
        <v>28</v>
      </c>
      <c r="G37" t="s">
        <v>125</v>
      </c>
      <c r="H37" s="1">
        <v>43812</v>
      </c>
      <c r="I37" s="1">
        <v>44685.40394175961</v>
      </c>
      <c r="J37" t="s">
        <v>229</v>
      </c>
      <c r="K37" t="s">
        <v>183</v>
      </c>
      <c r="L37" s="1">
        <v>43812</v>
      </c>
      <c r="M37" t="s">
        <v>126</v>
      </c>
      <c r="N37" t="s">
        <v>127</v>
      </c>
      <c r="R37" t="s">
        <v>128</v>
      </c>
      <c r="S37" t="b">
        <v>0</v>
      </c>
      <c r="T37" s="1">
        <v>44927</v>
      </c>
      <c r="U37" s="2">
        <f>HYPERLINK("https://sbirkapp.gov.cz/detail/SPPZWXC7DVBA7I7W", "https://sbirkapp.gov.cz/detail/SPPZWXC7DVBA7I7W")</f>
        <v>0</v>
      </c>
      <c r="V37" t="s">
        <v>230</v>
      </c>
      <c r="W37">
        <v>1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231</v>
      </c>
      <c r="F38" t="s">
        <v>74</v>
      </c>
      <c r="G38" t="s">
        <v>232</v>
      </c>
      <c r="H38" s="1">
        <v>43707</v>
      </c>
      <c r="I38" s="1">
        <v>44685.40288617351</v>
      </c>
      <c r="J38" t="s">
        <v>233</v>
      </c>
      <c r="K38" t="s">
        <v>183</v>
      </c>
      <c r="L38" s="1">
        <v>43707</v>
      </c>
      <c r="M38" t="s">
        <v>153</v>
      </c>
      <c r="N38" t="s">
        <v>154</v>
      </c>
      <c r="R38" t="s">
        <v>166</v>
      </c>
      <c r="S38" t="b">
        <v>0</v>
      </c>
      <c r="T38" s="1">
        <v>44806</v>
      </c>
      <c r="U38" s="2">
        <f>HYPERLINK("https://sbirkapp.gov.cz/detail/SPPPINQ57SNTJ5KA", "https://sbirkapp.gov.cz/detail/SPPPINQ57SNTJ5KA")</f>
        <v>0</v>
      </c>
      <c r="V38" t="s">
        <v>234</v>
      </c>
      <c r="W38">
        <v>2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235</v>
      </c>
      <c r="F39" t="s">
        <v>28</v>
      </c>
      <c r="G39" t="s">
        <v>236</v>
      </c>
      <c r="H39" s="1">
        <v>40294</v>
      </c>
      <c r="I39" s="1">
        <v>44685.40182245407</v>
      </c>
      <c r="J39" t="s">
        <v>237</v>
      </c>
      <c r="K39" t="s">
        <v>183</v>
      </c>
      <c r="L39" s="1">
        <v>40294</v>
      </c>
      <c r="M39" t="s">
        <v>109</v>
      </c>
      <c r="N39" t="s">
        <v>110</v>
      </c>
      <c r="O39" t="s">
        <v>133</v>
      </c>
      <c r="Q39" t="s">
        <v>226</v>
      </c>
      <c r="R39" t="s">
        <v>134</v>
      </c>
      <c r="S39" t="b">
        <v>0</v>
      </c>
      <c r="T39" s="1">
        <v>45413</v>
      </c>
      <c r="U39" s="2">
        <f>HYPERLINK("https://sbirkapp.gov.cz/detail/SPPYWHD76NXV3ANQ", "https://sbirkapp.gov.cz/detail/SPPYWHD76NXV3ANQ")</f>
        <v>0</v>
      </c>
      <c r="V39" t="s">
        <v>238</v>
      </c>
      <c r="W39">
        <v>1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239</v>
      </c>
      <c r="F40" t="s">
        <v>74</v>
      </c>
      <c r="G40" t="s">
        <v>240</v>
      </c>
      <c r="H40" s="1">
        <v>43112</v>
      </c>
      <c r="I40" s="1">
        <v>44685.3541927949</v>
      </c>
      <c r="J40" t="s">
        <v>241</v>
      </c>
      <c r="K40" t="s">
        <v>183</v>
      </c>
      <c r="L40" s="1">
        <v>43112</v>
      </c>
      <c r="M40" t="s">
        <v>242</v>
      </c>
      <c r="N40" t="s">
        <v>243</v>
      </c>
      <c r="S40" t="b">
        <v>1</v>
      </c>
      <c r="U40" s="2">
        <f>HYPERLINK("https://sbirkapp.gov.cz/detail/SPPEZBIDG4ZZUR6Q", "https://sbirkapp.gov.cz/detail/SPPEZBIDG4ZZUR6Q")</f>
        <v>0</v>
      </c>
      <c r="V40" t="s">
        <v>244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245</v>
      </c>
      <c r="F41" t="s">
        <v>74</v>
      </c>
      <c r="G41" t="s">
        <v>246</v>
      </c>
      <c r="H41" s="1">
        <v>40613</v>
      </c>
      <c r="I41" s="1">
        <v>44685.34634449385</v>
      </c>
      <c r="J41" t="s">
        <v>247</v>
      </c>
      <c r="K41" t="s">
        <v>183</v>
      </c>
      <c r="L41" s="1">
        <v>40613</v>
      </c>
      <c r="M41" t="s">
        <v>248</v>
      </c>
      <c r="N41" t="s">
        <v>249</v>
      </c>
      <c r="S41" t="b">
        <v>1</v>
      </c>
      <c r="U41" s="2">
        <f>HYPERLINK("https://sbirkapp.gov.cz/detail/SPPAUCNHFXGNV5Z4", "https://sbirkapp.gov.cz/detail/SPPAUCNHFXGNV5Z4")</f>
        <v>0</v>
      </c>
      <c r="V41" t="s">
        <v>250</v>
      </c>
      <c r="W41">
        <v>1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251</v>
      </c>
      <c r="F42" t="s">
        <v>28</v>
      </c>
      <c r="G42" t="s">
        <v>252</v>
      </c>
      <c r="H42" s="1">
        <v>39521</v>
      </c>
      <c r="I42" s="1">
        <v>44685.34215608089</v>
      </c>
      <c r="J42" t="s">
        <v>253</v>
      </c>
      <c r="K42" t="s">
        <v>183</v>
      </c>
      <c r="L42" s="1">
        <v>39521</v>
      </c>
      <c r="M42" t="s">
        <v>109</v>
      </c>
      <c r="N42" t="s">
        <v>110</v>
      </c>
      <c r="O42" t="s">
        <v>133</v>
      </c>
      <c r="Q42" t="s">
        <v>226</v>
      </c>
      <c r="R42" t="s">
        <v>134</v>
      </c>
      <c r="S42" t="b">
        <v>0</v>
      </c>
      <c r="T42" s="1">
        <v>45413</v>
      </c>
      <c r="U42" s="2">
        <f>HYPERLINK("https://sbirkapp.gov.cz/detail/SPPKD3FXYGRRMY7W", "https://sbirkapp.gov.cz/detail/SPPKD3FXYGRRMY7W")</f>
        <v>0</v>
      </c>
      <c r="V42" t="s">
        <v>254</v>
      </c>
      <c r="W42">
        <v>1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255</v>
      </c>
      <c r="F43" t="s">
        <v>74</v>
      </c>
      <c r="G43" t="s">
        <v>256</v>
      </c>
      <c r="H43" s="1">
        <v>40109</v>
      </c>
      <c r="I43" s="1">
        <v>44684.6169999433</v>
      </c>
      <c r="J43" t="s">
        <v>257</v>
      </c>
      <c r="K43" t="s">
        <v>183</v>
      </c>
      <c r="L43" s="1">
        <v>40109</v>
      </c>
      <c r="M43" t="s">
        <v>258</v>
      </c>
      <c r="N43" t="s">
        <v>259</v>
      </c>
      <c r="S43" t="b">
        <v>1</v>
      </c>
      <c r="U43" s="2">
        <f>HYPERLINK("https://sbirkapp.gov.cz/detail/SPPX7P2XW6AT4BO6", "https://sbirkapp.gov.cz/detail/SPPX7P2XW6AT4BO6")</f>
        <v>0</v>
      </c>
      <c r="V43" t="s">
        <v>260</v>
      </c>
      <c r="W43">
        <v>1</v>
      </c>
    </row>
    <row r="44" spans="1:23">
      <c r="A44" t="s">
        <v>23</v>
      </c>
      <c r="B44" t="s">
        <v>24</v>
      </c>
      <c r="C44" t="s">
        <v>25</v>
      </c>
      <c r="D44" t="s">
        <v>26</v>
      </c>
      <c r="E44" t="s">
        <v>261</v>
      </c>
      <c r="F44" t="s">
        <v>28</v>
      </c>
      <c r="G44" t="s">
        <v>262</v>
      </c>
      <c r="H44" s="1">
        <v>37937</v>
      </c>
      <c r="I44" s="1">
        <v>44684.59759730798</v>
      </c>
      <c r="J44" t="s">
        <v>263</v>
      </c>
      <c r="K44" t="s">
        <v>183</v>
      </c>
      <c r="L44" s="1">
        <v>37937</v>
      </c>
      <c r="M44" t="s">
        <v>109</v>
      </c>
      <c r="N44" t="s">
        <v>110</v>
      </c>
      <c r="O44" t="s">
        <v>133</v>
      </c>
      <c r="Q44" t="s">
        <v>226</v>
      </c>
      <c r="R44" t="s">
        <v>134</v>
      </c>
      <c r="S44" t="b">
        <v>0</v>
      </c>
      <c r="T44" s="1">
        <v>45413</v>
      </c>
      <c r="U44" s="2">
        <f>HYPERLINK("https://sbirkapp.gov.cz/detail/SPPH46YS6OO47CWU", "https://sbirkapp.gov.cz/detail/SPPH46YS6OO47CWU")</f>
        <v>0</v>
      </c>
      <c r="V44" t="s">
        <v>264</v>
      </c>
      <c r="W44">
        <v>1</v>
      </c>
    </row>
    <row r="45" spans="1:23">
      <c r="A45" t="s">
        <v>23</v>
      </c>
      <c r="B45" t="s">
        <v>24</v>
      </c>
      <c r="C45" t="s">
        <v>25</v>
      </c>
      <c r="D45" t="s">
        <v>26</v>
      </c>
      <c r="E45" t="s">
        <v>265</v>
      </c>
      <c r="F45" t="s">
        <v>28</v>
      </c>
      <c r="G45" t="s">
        <v>266</v>
      </c>
      <c r="H45" s="1">
        <v>34136</v>
      </c>
      <c r="I45" s="1">
        <v>44684.53981776233</v>
      </c>
      <c r="J45" t="s">
        <v>267</v>
      </c>
      <c r="K45" t="s">
        <v>183</v>
      </c>
      <c r="L45" s="1">
        <v>34136</v>
      </c>
      <c r="M45" t="s">
        <v>109</v>
      </c>
      <c r="N45" t="s">
        <v>110</v>
      </c>
      <c r="Q45" t="s">
        <v>268</v>
      </c>
      <c r="R45" t="s">
        <v>134</v>
      </c>
      <c r="S45" t="b">
        <v>0</v>
      </c>
      <c r="T45" s="1">
        <v>45413</v>
      </c>
      <c r="U45" s="2">
        <f>HYPERLINK("https://sbirkapp.gov.cz/detail/SPP7SXPYLOXUUIRG", "https://sbirkapp.gov.cz/detail/SPP7SXPYLOXUUIRG")</f>
        <v>0</v>
      </c>
      <c r="V45" t="s">
        <v>269</v>
      </c>
      <c r="W45">
        <v>1</v>
      </c>
    </row>
    <row r="46" spans="1:23">
      <c r="A46" t="s">
        <v>23</v>
      </c>
      <c r="B46" t="s">
        <v>24</v>
      </c>
      <c r="C46" t="s">
        <v>25</v>
      </c>
      <c r="D46" t="s">
        <v>26</v>
      </c>
      <c r="E46" t="s">
        <v>270</v>
      </c>
      <c r="F46" t="s">
        <v>28</v>
      </c>
      <c r="G46" t="s">
        <v>271</v>
      </c>
      <c r="H46" s="1">
        <v>44672</v>
      </c>
      <c r="I46" s="1">
        <v>44676.48051389135</v>
      </c>
      <c r="J46" t="s">
        <v>272</v>
      </c>
      <c r="K46" t="s">
        <v>31</v>
      </c>
      <c r="M46" t="s">
        <v>32</v>
      </c>
      <c r="N46" t="s">
        <v>33</v>
      </c>
      <c r="R46" t="s">
        <v>101</v>
      </c>
      <c r="S46" t="b">
        <v>0</v>
      </c>
      <c r="T46" s="1">
        <v>45413</v>
      </c>
      <c r="U46" s="2">
        <f>HYPERLINK("https://sbirkapp.gov.cz/detail/SPPBOXRW4ZBMLOA6", "https://sbirkapp.gov.cz/detail/SPPBOXRW4ZBMLOA6")</f>
        <v>0</v>
      </c>
      <c r="V46" t="s">
        <v>273</v>
      </c>
      <c r="W46">
        <v>1</v>
      </c>
    </row>
    <row r="47" spans="1:23">
      <c r="A47" t="s">
        <v>23</v>
      </c>
      <c r="B47" t="s">
        <v>24</v>
      </c>
      <c r="C47" t="s">
        <v>25</v>
      </c>
      <c r="D47" t="s">
        <v>26</v>
      </c>
      <c r="E47" t="s">
        <v>274</v>
      </c>
      <c r="F47" t="s">
        <v>28</v>
      </c>
      <c r="G47" t="s">
        <v>275</v>
      </c>
      <c r="H47" s="1">
        <v>44672</v>
      </c>
      <c r="I47" s="1">
        <v>44676.40390868904</v>
      </c>
      <c r="J47" t="s">
        <v>276</v>
      </c>
      <c r="K47" t="s">
        <v>31</v>
      </c>
      <c r="M47" t="s">
        <v>277</v>
      </c>
      <c r="N47" t="s">
        <v>278</v>
      </c>
      <c r="R47" t="s">
        <v>279</v>
      </c>
      <c r="S47" t="b">
        <v>0</v>
      </c>
      <c r="T47" s="1">
        <v>45117</v>
      </c>
      <c r="U47" s="2">
        <f>HYPERLINK("https://sbirkapp.gov.cz/detail/SPP46X4AGAFYFWHC", "https://sbirkapp.gov.cz/detail/SPP46X4AGAFYFWHC")</f>
        <v>0</v>
      </c>
      <c r="V47" t="s">
        <v>280</v>
      </c>
      <c r="W4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2026-05-16T09:59:40Z</dcterms:created>
  <dcterms:modified xsi:type="dcterms:W3CDTF">2026-05-16T09:59:40Z</dcterms:modified>
</cp:coreProperties>
</file>