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<sst xmlns="http://schemas.openxmlformats.org/spreadsheetml/2006/main" count="427" uniqueCount="212">
  <si>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</si>
  <si>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</si>
  <si>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</si>
  <si>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</si>
  <si>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</si>
  <si>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</si>
  <si>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</si>
  <si>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</si>
  <si>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</si>
  <si>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</si>
  <si>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</si>
  <si>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</si>
  <si>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</si>
  <si>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</si>
  <si>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</si>
  <si>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</si>
  <si>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</si>
  <si>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</si>
  <si>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</si>
  <si>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</si>
  <si>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</si>
  <si>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</si>
  <si>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</si>
  <si>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Město Kojetín</t>
  </si>
  <si>
    <t>00301370</t>
  </si>
  <si>
    <t>r3cb8hq</t>
  </si>
  <si>
    <t>Olomoucký kraj</t>
  </si>
  <si>
    <t>1/2025</t>
  </si>
  <si>
    <t>Obecně závazná vyhláška</t>
  </si>
  <si>
    <t>Obecně závazná vyhláška města Kojetín, kterou se mění a doplňuje obecně závazná vyhláška č. 5/2023, o místním poplatku za užívání veřejného prostranství</t>
  </si>
  <si>
    <t>2026-01-01</t>
  </si>
  <si>
    <t>Běžný</t>
  </si>
  <si>
    <t>místní poplatek za užívání veřejného prostranství</t>
  </si>
  <si>
    <t>zákon č. 565/1990 Sb., o místních poplatcích - § 14 - za užívání veřejného prostranství</t>
  </si>
  <si>
    <t>5/2023: Obecně závazná vyhláška města Kojetín o místním poplatku za užívání veřejného prostranství</t>
  </si>
  <si>
    <t>1622642599</t>
  </si>
  <si>
    <t>7/2024</t>
  </si>
  <si>
    <t>Obecně závazná vyhláška města Kojetín o stanovení koeficientů pro výpočet daně z nemovitých věcí</t>
  </si>
  <si>
    <t>2025-01-01</t>
  </si>
  <si>
    <t>daň z nemovitých věcí - místní koeficient; daň z nemovitých věcí - místní koeficient</t>
  </si>
  <si>
    <t>zákon č. 338/1992 Sb., o dani z nemovitých věcí - § 12 odst. 1 písm. a) bod 1; zákon č. 338/1992 Sb., o dani z nemovitých věcí - § 12 odst. 1 písm. a) bod 4</t>
  </si>
  <si>
    <t>1/2023: Obecně závazná vyhláška města Kojetín o stanovení koeficientů pro výpočet daně z nemovitých věcí</t>
  </si>
  <si>
    <t>1411245323</t>
  </si>
  <si>
    <t>6/2024</t>
  </si>
  <si>
    <t>Obecně závazná vyhláška města Kojetín o stanovení obecního systému odpadového hospodářství na území města Kojetína</t>
  </si>
  <si>
    <t>systém odpadového hospodářství</t>
  </si>
  <si>
    <t>zákon č. 541/2020 Sb., o odpadech - § 59 odst. 4</t>
  </si>
  <si>
    <t>2/2021: Obecně závazná vyhláška o stanovení obecního systému odpadového hospodářství na území města Kojetína</t>
  </si>
  <si>
    <t>1411240792</t>
  </si>
  <si>
    <t>5/2024</t>
  </si>
  <si>
    <t>Obecně závazná vyhláška města Kojetín o zřízení městské policie</t>
  </si>
  <si>
    <t>2024-06-28</t>
  </si>
  <si>
    <t>obecní policie</t>
  </si>
  <si>
    <t xml:space="preserve">zákon č. 553/1991 Sb., o obecní policii - § 1 odst. 1 </t>
  </si>
  <si>
    <t>1/1995: Obecně závazná vyhláška o zřízení Městské policie v Kojetíně; 10/1997: Obecně závazná vyhláška, kterou se mění a doplňuje Obecně závazná vyhláška o zřízení Městské policie v Kojetíně ze dne 28.11.1995</t>
  </si>
  <si>
    <t>1372056841</t>
  </si>
  <si>
    <t>4/2024</t>
  </si>
  <si>
    <t>Obecně závazná vyhláška města Kojetín o ochraně veřejné zeleně</t>
  </si>
  <si>
    <t>veřejný pořádek - údržba a ochrana veřejné zeleně</t>
  </si>
  <si>
    <t>zákon č. 128/2000 Sb., o obcích - § 10 písm. c) - údržba a ochrana veřejné zeleně</t>
  </si>
  <si>
    <t>4/2003: Obecně závazná vyhláška o udržování čistoty veřejných prostranství a k ochraně veřejné zeleně</t>
  </si>
  <si>
    <t>1372050378</t>
  </si>
  <si>
    <t>3/2024</t>
  </si>
  <si>
    <t>Obecně závazná vyhláška města Kojetín o nočním klidu</t>
  </si>
  <si>
    <t>noční klid</t>
  </si>
  <si>
    <t>zákon č. 251/2016 Sb., o některých přestupcích - § 5 odst. 7</t>
  </si>
  <si>
    <t>1/2019: Obecně závazná vyhláška o nočním klidu</t>
  </si>
  <si>
    <t>1372047837</t>
  </si>
  <si>
    <t>2/2024</t>
  </si>
  <si>
    <t>Obecně závazná vyhláška města Kojetín o regulaci provozování hazardních her</t>
  </si>
  <si>
    <t>hazardní hry</t>
  </si>
  <si>
    <t>zákon č. 186/2016 Sb., o hazardních hrách - § 12 odst. 1</t>
  </si>
  <si>
    <t>2/2012: Obecně závazná vyhláška o zákazu provozování sázkových her, loterií a jiných podobných her na celém území města</t>
  </si>
  <si>
    <t>1372046867</t>
  </si>
  <si>
    <t>1/2024</t>
  </si>
  <si>
    <t>Obecně závazná vyhláška města Kojetín, kterou se vydává Požární řád města Kojetín</t>
  </si>
  <si>
    <t>2024-04-17</t>
  </si>
  <si>
    <t>požární ochrana - požární řád</t>
  </si>
  <si>
    <t>zákon č. 133/1985 Sb., o požární ochraně - § 29 odst. 1 písm. o) bod 1</t>
  </si>
  <si>
    <t>2/2019: Obecně závazná vyhláška Požární řád města Kojetína</t>
  </si>
  <si>
    <t>1337322954</t>
  </si>
  <si>
    <t>5/2023</t>
  </si>
  <si>
    <t>Obecně závazná vyhláška města Kojetín o místním poplatku za užívání veřejného prostranství</t>
  </si>
  <si>
    <t>2024-01-01</t>
  </si>
  <si>
    <t>5/2019: Obecně závazná vyhláška o místním poplatku za užívání veřejného prostranství</t>
  </si>
  <si>
    <t>1/2025: Obecně závazná vyhláška města Kojetín, kterou se mění a doplňuje obecně závazná vyhláška č. 5/2023, o místním poplatku za užívání veřejného prostranství</t>
  </si>
  <si>
    <t>1285343465</t>
  </si>
  <si>
    <t>4/2023</t>
  </si>
  <si>
    <t>Obecně závazná vyhláška města Kojetín o místním poplatku ze psů</t>
  </si>
  <si>
    <t>místní poplatek ze psů</t>
  </si>
  <si>
    <t>zákon č. 565/1990 Sb., o místních poplatcích - § 14 - ze psů</t>
  </si>
  <si>
    <t>4/2019: Obecně závazná vyhláška o místním poplatku ze psů</t>
  </si>
  <si>
    <t>1285341346</t>
  </si>
  <si>
    <t>3/2023</t>
  </si>
  <si>
    <t>Obecně závazná vyhláška města Kojetín, kterou se zrušuje obecně závazná vyhláška o místním poplatku ze vstupného č. 6/2019</t>
  </si>
  <si>
    <t>zrušovací</t>
  </si>
  <si>
    <t>ústavní zákon č. 1/1993 Sb., Ústava České republiky - čl. 104 odst. 3 - zrušovací OZV</t>
  </si>
  <si>
    <t>6/2019: Obecně závazná vyhláška o místním poplatku ze vstupného</t>
  </si>
  <si>
    <t>1285338637</t>
  </si>
  <si>
    <t>2/2023</t>
  </si>
  <si>
    <t>Obecně závazná vyhláška  města Kojetín o místním poplatku za obecní systém odpadového hospodářství</t>
  </si>
  <si>
    <t>místní poplatek za obecní systém odpadového hospodářství</t>
  </si>
  <si>
    <t>zákon č. 565/1990 Sb., o místních poplatcích - § 14 - za obecní systém odpadového hospodářství</t>
  </si>
  <si>
    <t>4/2022: Obecně závazná vyhláška města Kojetín o místním poplatku za obecní systém odpadového hospodářství</t>
  </si>
  <si>
    <t>1241374554</t>
  </si>
  <si>
    <t>1/2023</t>
  </si>
  <si>
    <t>daň z nemovitých věcí - místní koeficient; daň z nemovitých věcí - koeficient u staveb a jednotek</t>
  </si>
  <si>
    <t xml:space="preserve">zákon č. 338/1992 Sb., o dani z nemovitých věcí - § 12; zákon č. 338/1992 Sb., o dani z nemovitých věcí - § 11 odst. 3 písm. b)  </t>
  </si>
  <si>
    <t>1/2022: O stanovení koeficientů pro výpočet daně z nemovitých věcí; 3/2022: Obecně závazná vyhláška města Kojetín, kterou se mění obecně závazná vyhláška č. 1/2022, o stanovení koeficientů pro výpočet daně z nemovitých věcí, ze dne 21.06.2022</t>
  </si>
  <si>
    <t>7/2024: Obecně závazná vyhláška města Kojetín o stanovení koeficientů pro výpočet daně z nemovitých věcí; 7/2024: Obecně závazná vyhláška města Kojetín o stanovení koeficientů pro výpočet daně z nemovitých věcí</t>
  </si>
  <si>
    <t>1241370220</t>
  </si>
  <si>
    <t>4/2022</t>
  </si>
  <si>
    <t>Obecně závazná vyhláška města Kojetín o místním poplatku za obecní systém odpadového hospodářství</t>
  </si>
  <si>
    <t>2023-01-01</t>
  </si>
  <si>
    <t>2/2023: Obecně závazná vyhláška  města Kojetín o místním poplatku za obecní systém odpadového hospodářství</t>
  </si>
  <si>
    <t>1116027775</t>
  </si>
  <si>
    <t>3/2022</t>
  </si>
  <si>
    <t>Obecně závazná vyhláška města Kojetín, kterou se mění obecně závazná vyhláška č. 1/2022, o stanovení koeficientů pro výpočet daně z nemovitých věcí, ze dne 21.06.2022</t>
  </si>
  <si>
    <t>daň z nemovitých věcí - koeficient u pozemků; daň z nemovitých věcí - koeficient u staveb a jednotek; daň z nemovitých věcí - koeficient u staveb a jednotek; daň z nemovitých věcí - místní koeficient</t>
  </si>
  <si>
    <t>zákon č. 338/1992 Sb., o dani z nemovitých věcí - § 6 odst. 4 písm. b); zákon č. 338/1992 Sb., o dani z nemovitých věcí - § 11 odst. 3 písm. a)  ; zákon č. 338/1992 Sb., o dani z nemovitých věcí - § 11 odst. 3 písm. b)  ; zákon č. 338/1992 Sb., o dani z nemovitých věcí - § 12</t>
  </si>
  <si>
    <t>1/2022: O stanovení koeficientů pro výpočet daně z nemovitých věcí</t>
  </si>
  <si>
    <t>1/2023: Obecně závazná vyhláška města Kojetín o stanovení koeficientů pro výpočet daně z nemovitých věcí; 1/2023: Obecně závazná vyhláška města Kojetín o stanovení koeficientů pro výpočet daně z nemovitých věcí</t>
  </si>
  <si>
    <t>1108014686</t>
  </si>
  <si>
    <t>2/2021</t>
  </si>
  <si>
    <t>Obecně závazná vyhláška o stanovení obecního systému odpadového hospodářství na území města Kojetína</t>
  </si>
  <si>
    <t>2022-01-01</t>
  </si>
  <si>
    <t>Dle přechodného ustanovení</t>
  </si>
  <si>
    <t>6/2024: Obecně závazná vyhláška města Kojetín o stanovení obecního systému odpadového hospodářství na území města Kojetína</t>
  </si>
  <si>
    <t>1103128303</t>
  </si>
  <si>
    <t>6/2019</t>
  </si>
  <si>
    <t>Obecně závazná vyhláška o místním poplatku ze vstupného</t>
  </si>
  <si>
    <t>2020-01-01</t>
  </si>
  <si>
    <t>místní poplatek ze vstupného</t>
  </si>
  <si>
    <t>zákon č. 565/1990 Sb., o místních poplatcích - § 14 - ze vstupného</t>
  </si>
  <si>
    <t>3/2023: Obecně závazná vyhláška města Kojetín, kterou se zrušuje obecně závazná vyhláška o místním poplatku ze vstupného č. 6/2019; 3/2023: Obecně závazná vyhláška města Kojetín, kterou se zrušuje obecně závazná vyhláška o místním poplatku ze vstupného č. 6/2019</t>
  </si>
  <si>
    <t>1103120491</t>
  </si>
  <si>
    <t>5/2019</t>
  </si>
  <si>
    <t>Obecně závazná vyhláška o místním poplatku za užívání veřejného prostranství</t>
  </si>
  <si>
    <t>1103115143</t>
  </si>
  <si>
    <t>4/2019</t>
  </si>
  <si>
    <t>Obecně závazná vyhláška o místním poplatku ze psů</t>
  </si>
  <si>
    <t>4/2023: Obecně závazná vyhláška města Kojetín o místním poplatku ze psů</t>
  </si>
  <si>
    <t>1103109715</t>
  </si>
  <si>
    <t>2/2019</t>
  </si>
  <si>
    <t>Obecně závazná vyhláška Požární řád města Kojetína</t>
  </si>
  <si>
    <t>2019-05-01</t>
  </si>
  <si>
    <t>1/2024: Obecně závazná vyhláška města Kojetín, kterou se vydává Požární řád města Kojetín; 1/2024: Obecně závazná vyhláška města Kojetín, kterou se vydává Požární řád města Kojetín</t>
  </si>
  <si>
    <t>1103105633</t>
  </si>
  <si>
    <t>1/2019</t>
  </si>
  <si>
    <t>Obecně závazná vyhláška o nočním klidu</t>
  </si>
  <si>
    <t>2019-04-19</t>
  </si>
  <si>
    <t>3/2024: Obecně závazná vyhláška města Kojetín o nočním klidu</t>
  </si>
  <si>
    <t>1103103578</t>
  </si>
  <si>
    <t>1/2017</t>
  </si>
  <si>
    <t>Obecně závazná vyhláška, kterou se stanoví školské obvody základních škol zřízených Městem Kojetín</t>
  </si>
  <si>
    <t>2017-10-19</t>
  </si>
  <si>
    <t>školské obvody - základní školy</t>
  </si>
  <si>
    <t>zákon č. 561/2004 Sb., školský zákon - § 178 odst. 2 písm. b)</t>
  </si>
  <si>
    <t>1103101073</t>
  </si>
  <si>
    <t>4/2012</t>
  </si>
  <si>
    <t>Obecně závazná vyhláška, kterou se zakazuje konzumace alkoholických nápojů na veřejném prostranství</t>
  </si>
  <si>
    <t>2012-07-13</t>
  </si>
  <si>
    <t>alkohol - zákaz konzumace; veřejný pořádek - konzumace alkoholu</t>
  </si>
  <si>
    <t>zákon č. 65/2017 Sb., o ochraně zdraví před škodlivými účinky návykových látek - § 17 odst. 2 písm. a); zákon č. 128/2000 Sb., o obcích - § 10 písm. a) - konzumace alkoholu</t>
  </si>
  <si>
    <t>1103093652</t>
  </si>
  <si>
    <t>2/2012</t>
  </si>
  <si>
    <t>Obecně závazná vyhláška o zákazu provozování sázkových her, loterií a jiných podobných her na celém území města</t>
  </si>
  <si>
    <t>2012-05-01</t>
  </si>
  <si>
    <t xml:space="preserve">zákon č. 186/2016 Sb., o hazardních hrách - § 12 </t>
  </si>
  <si>
    <t>2/2024: Obecně závazná vyhláška města Kojetín o regulaci provozování hazardních her</t>
  </si>
  <si>
    <t>1103088677</t>
  </si>
  <si>
    <t>3/2011</t>
  </si>
  <si>
    <t>Obecně závazná vyhláška, kterou se stanovují pravidla pro pohyb psů na veřejném prostranství</t>
  </si>
  <si>
    <t>2012-01-01</t>
  </si>
  <si>
    <t>pohyb psů</t>
  </si>
  <si>
    <t>zákon č. 246/1992 Sb., na ochranu zvířat proti týrání - § 24 odst. 2</t>
  </si>
  <si>
    <t>1103065373</t>
  </si>
  <si>
    <t>4/2003</t>
  </si>
  <si>
    <t>Obecně závazná vyhláška o udržování čistoty veřejných prostranství a k ochraně veřejné zeleně</t>
  </si>
  <si>
    <t>2003-07-04</t>
  </si>
  <si>
    <t>4/2024: Obecně závazná vyhláška města Kojetín o ochraně veřejné zeleně</t>
  </si>
  <si>
    <t>1103062065</t>
  </si>
  <si>
    <t>10/1997</t>
  </si>
  <si>
    <t>Obecně závazná vyhláška, kterou se mění a doplňuje Obecně závazná vyhláška o zřízení Městské policie v Kojetíně ze dne 28.11.1995</t>
  </si>
  <si>
    <t>1998-01-01</t>
  </si>
  <si>
    <t>1/1995: Obecně závazná vyhláška o zřízení Městské policie v Kojetíně</t>
  </si>
  <si>
    <t>5/2024: Obecně závazná vyhláška města Kojetín o zřízení městské policie</t>
  </si>
  <si>
    <t>1103044834</t>
  </si>
  <si>
    <t>1/1995</t>
  </si>
  <si>
    <t>Obecně závazná vyhláška o zřízení Městské policie v Kojetíně</t>
  </si>
  <si>
    <t>1995-12-20</t>
  </si>
  <si>
    <t>10/1997: Obecně závazná vyhláška, kterou se mění a doplňuje Obecně závazná vyhláška o zřízení Městské policie v Kojetíně ze dne 28.11.1995; 10/1997: Obecně závazná vyhláška, kterou se mění a doplňuje Obecně závazná vyhláška o zřízení Městské policie v Kojetíně ze dne 28.11.1995</t>
  </si>
  <si>
    <t>1103040846</t>
  </si>
  <si>
    <t>1/2014</t>
  </si>
  <si>
    <t>Nařízení</t>
  </si>
  <si>
    <t>Nařízení města Kojetína, kterým se vydává Tržní řád</t>
  </si>
  <si>
    <t>2014-10-01</t>
  </si>
  <si>
    <t>regulace prodeje zboží a nabízení služeb - tržní řád</t>
  </si>
  <si>
    <t xml:space="preserve">zákon č. 455/1991 Sb., živnostenský zákon - § 18 odst. 1 </t>
  </si>
  <si>
    <t>1103030486</t>
  </si>
  <si>
    <t>2/2022</t>
  </si>
  <si>
    <t>Nařízení města Kojetína, kterým se zakazují některé formy prodeje zboží a poskytování služeb v energetických odvětvích</t>
  </si>
  <si>
    <t>2022-11-22</t>
  </si>
  <si>
    <t>regulace prodeje zboží nebo poskytování služeb v energetických odvětvích</t>
  </si>
  <si>
    <t>zákon č. 458/2000 Sb., energetický zákon - § 11p</t>
  </si>
  <si>
    <t>1102100134</t>
  </si>
  <si>
    <t>1/2022</t>
  </si>
  <si>
    <t>O stanovení koeficientů pro výpočet daně z nemovitých věcí</t>
  </si>
  <si>
    <t>daň z nemovitých věcí - koeficient u pozemků; daň z nemovitých věcí - koeficient u staveb a jednotek; daň z nemovitých věcí - místní koeficient</t>
  </si>
  <si>
    <t>zákon č. 338/1992 Sb., o dani z nemovitých věcí - § 6 odst. 4 písm. b); zákon č. 338/1992 Sb., o dani z nemovitých věcí - § 11 odst. 3 písm. b)  ; zákon č. 338/1992 Sb., o dani z nemovitých věcí - § 12</t>
  </si>
  <si>
    <t>3/2022: Obecně závazná vyhláška města Kojetín, kterou se mění obecně závazná vyhláška č. 1/2022, o stanovení koeficientů pro výpočet daně z nemovitých věcí, ze dne 21.06.2022</t>
  </si>
  <si>
    <t>1053842603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</si>
</sst>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32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5.7109375" customWidth="1"/>
    <col min="2" max="2" width="10.7109375" customWidth="1"/>
    <col min="3" max="3" width="9.7109375" customWidth="1"/>
    <col min="4" max="4" width="16.7109375" customWidth="1"/>
    <col min="5" max="5" width="9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70.7109375" customWidth="1"/>
    <col min="14" max="14" width="70.7109375" customWidth="1"/>
    <col min="15" max="15" width="70.7109375" customWidth="1"/>
    <col min="16" max="16" width="70.7109375" customWidth="1"/>
    <col min="17" max="17" width="70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46007</v>
      </c>
      <c r="I2" s="1">
        <v>46008.46944112438</v>
      </c>
      <c r="J2" t="s">
        <v>30</v>
      </c>
      <c r="K2" t="s">
        <v>31</v>
      </c>
      <c r="M2" t="s">
        <v>32</v>
      </c>
      <c r="N2" t="s">
        <v>33</v>
      </c>
      <c r="O2" t="s">
        <v>34</v>
      </c>
      <c r="S2" t="b">
        <v>1</v>
      </c>
      <c r="U2" s="2">
        <f>HYPERLINK("https://sbirkapp.gov.cz/detail/SPP62CMKGGJEMICG", "https://sbirkapp.gov.cz/detail/SPP62CMKGGJEMICG")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45545</v>
      </c>
      <c r="I3" s="1">
        <v>45547.60603783461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HYPERLINK("https://sbirkapp.gov.cz/detail/SPP64KG5X6VLFZSG", "https://sbirkapp.gov.cz/detail/SPP64KG5X6VLFZSG")</f>
        <v>0</v>
      </c>
      <c r="V3" t="s">
        <v>42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45545</v>
      </c>
      <c r="I4" s="1">
        <v>45547.60233828223</v>
      </c>
      <c r="J4" t="s">
        <v>38</v>
      </c>
      <c r="K4" t="s">
        <v>31</v>
      </c>
      <c r="M4" t="s">
        <v>45</v>
      </c>
      <c r="N4" t="s">
        <v>46</v>
      </c>
      <c r="P4" t="s">
        <v>47</v>
      </c>
      <c r="S4" t="b">
        <v>1</v>
      </c>
      <c r="U4" s="2">
        <f>HYPERLINK("https://sbirkapp.gov.cz/detail/SPP6UWBVSY3QUVVM", "https://sbirkapp.gov.cz/detail/SPP6UWBVSY3QUVVM")</f>
        <v>0</v>
      </c>
      <c r="V4" t="s">
        <v>48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50</v>
      </c>
      <c r="H5" s="1">
        <v>45454</v>
      </c>
      <c r="I5" s="1">
        <v>45456.54462874709</v>
      </c>
      <c r="J5" t="s">
        <v>51</v>
      </c>
      <c r="K5" t="s">
        <v>31</v>
      </c>
      <c r="M5" t="s">
        <v>52</v>
      </c>
      <c r="N5" t="s">
        <v>53</v>
      </c>
      <c r="P5" t="s">
        <v>54</v>
      </c>
      <c r="S5" t="b">
        <v>1</v>
      </c>
      <c r="U5" s="2">
        <f>HYPERLINK("https://sbirkapp.gov.cz/detail/SPPRQRKWHIYZBQ5S", "https://sbirkapp.gov.cz/detail/SPPRQRKWHIYZBQ5S")</f>
        <v>0</v>
      </c>
      <c r="V5" t="s">
        <v>55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56</v>
      </c>
      <c r="F6" t="s">
        <v>28</v>
      </c>
      <c r="G6" t="s">
        <v>57</v>
      </c>
      <c r="H6" s="1">
        <v>45454</v>
      </c>
      <c r="I6" s="1">
        <v>45456.54092505244</v>
      </c>
      <c r="J6" t="s">
        <v>51</v>
      </c>
      <c r="K6" t="s">
        <v>31</v>
      </c>
      <c r="M6" t="s">
        <v>58</v>
      </c>
      <c r="N6" t="s">
        <v>59</v>
      </c>
      <c r="P6" t="s">
        <v>60</v>
      </c>
      <c r="S6" t="b">
        <v>1</v>
      </c>
      <c r="U6" s="2">
        <f>HYPERLINK("https://sbirkapp.gov.cz/detail/SPP3U5DVTRSGSZH4", "https://sbirkapp.gov.cz/detail/SPP3U5DVTRSGSZH4")</f>
        <v>0</v>
      </c>
      <c r="V6" t="s">
        <v>61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62</v>
      </c>
      <c r="F7" t="s">
        <v>28</v>
      </c>
      <c r="G7" t="s">
        <v>63</v>
      </c>
      <c r="H7" s="1">
        <v>45454</v>
      </c>
      <c r="I7" s="1">
        <v>45456.53722426474</v>
      </c>
      <c r="J7" t="s">
        <v>51</v>
      </c>
      <c r="K7" t="s">
        <v>31</v>
      </c>
      <c r="M7" t="s">
        <v>64</v>
      </c>
      <c r="N7" t="s">
        <v>65</v>
      </c>
      <c r="P7" t="s">
        <v>66</v>
      </c>
      <c r="S7" t="b">
        <v>1</v>
      </c>
      <c r="U7" s="2">
        <f>HYPERLINK("https://sbirkapp.gov.cz/detail/SPP5B44CALYHWDZM", "https://sbirkapp.gov.cz/detail/SPP5B44CALYHWDZM")</f>
        <v>0</v>
      </c>
      <c r="V7" t="s">
        <v>67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68</v>
      </c>
      <c r="F8" t="s">
        <v>28</v>
      </c>
      <c r="G8" t="s">
        <v>69</v>
      </c>
      <c r="H8" s="1">
        <v>45454</v>
      </c>
      <c r="I8" s="1">
        <v>45456.53563525381</v>
      </c>
      <c r="J8" t="s">
        <v>51</v>
      </c>
      <c r="K8" t="s">
        <v>31</v>
      </c>
      <c r="M8" t="s">
        <v>70</v>
      </c>
      <c r="N8" t="s">
        <v>71</v>
      </c>
      <c r="P8" t="s">
        <v>72</v>
      </c>
      <c r="S8" t="b">
        <v>1</v>
      </c>
      <c r="U8" s="2">
        <f>HYPERLINK("https://sbirkapp.gov.cz/detail/SPPD3IS7KVS4MBAO", "https://sbirkapp.gov.cz/detail/SPPD3IS7KVS4MBAO")</f>
        <v>0</v>
      </c>
      <c r="V8" t="s">
        <v>73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74</v>
      </c>
      <c r="F9" t="s">
        <v>28</v>
      </c>
      <c r="G9" t="s">
        <v>75</v>
      </c>
      <c r="H9" s="1">
        <v>45377</v>
      </c>
      <c r="I9" s="1">
        <v>45384.37900484259</v>
      </c>
      <c r="J9" t="s">
        <v>76</v>
      </c>
      <c r="K9" t="s">
        <v>31</v>
      </c>
      <c r="M9" t="s">
        <v>77</v>
      </c>
      <c r="N9" t="s">
        <v>78</v>
      </c>
      <c r="P9" t="s">
        <v>79</v>
      </c>
      <c r="S9" t="b">
        <v>1</v>
      </c>
      <c r="U9" s="2">
        <f>HYPERLINK("https://sbirkapp.gov.cz/detail/SPPUL2JIONSX3JVK", "https://sbirkapp.gov.cz/detail/SPPUL2JIONSX3JVK")</f>
        <v>0</v>
      </c>
      <c r="V9" t="s">
        <v>80</v>
      </c>
      <c r="W9">
        <v>2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81</v>
      </c>
      <c r="F10" t="s">
        <v>28</v>
      </c>
      <c r="G10" t="s">
        <v>82</v>
      </c>
      <c r="H10" s="1">
        <v>45272</v>
      </c>
      <c r="I10" s="1">
        <v>45273.68254639479</v>
      </c>
      <c r="J10" t="s">
        <v>83</v>
      </c>
      <c r="K10" t="s">
        <v>31</v>
      </c>
      <c r="M10" t="s">
        <v>32</v>
      </c>
      <c r="N10" t="s">
        <v>33</v>
      </c>
      <c r="P10" t="s">
        <v>84</v>
      </c>
      <c r="Q10" t="s">
        <v>85</v>
      </c>
      <c r="S10" t="b">
        <v>1</v>
      </c>
      <c r="U10" s="2">
        <f>HYPERLINK("https://sbirkapp.gov.cz/detail/SPPXN3URXSFV62SA", "https://sbirkapp.gov.cz/detail/SPPXN3URXSFV62SA")</f>
        <v>0</v>
      </c>
      <c r="V10" t="s">
        <v>86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87</v>
      </c>
      <c r="F11" t="s">
        <v>28</v>
      </c>
      <c r="G11" t="s">
        <v>88</v>
      </c>
      <c r="H11" s="1">
        <v>45272</v>
      </c>
      <c r="I11" s="1">
        <v>45273.67891543303</v>
      </c>
      <c r="J11" t="s">
        <v>83</v>
      </c>
      <c r="K11" t="s">
        <v>31</v>
      </c>
      <c r="M11" t="s">
        <v>89</v>
      </c>
      <c r="N11" t="s">
        <v>90</v>
      </c>
      <c r="P11" t="s">
        <v>91</v>
      </c>
      <c r="S11" t="b">
        <v>1</v>
      </c>
      <c r="U11" s="2">
        <f>HYPERLINK("https://sbirkapp.gov.cz/detail/SPPUXTKDNUOJBJD2", "https://sbirkapp.gov.cz/detail/SPPUXTKDNUOJBJD2")</f>
        <v>0</v>
      </c>
      <c r="V11" t="s">
        <v>92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93</v>
      </c>
      <c r="F12" t="s">
        <v>28</v>
      </c>
      <c r="G12" t="s">
        <v>94</v>
      </c>
      <c r="H12" s="1">
        <v>45272</v>
      </c>
      <c r="I12" s="1">
        <v>45273.67590896731</v>
      </c>
      <c r="J12" t="s">
        <v>83</v>
      </c>
      <c r="K12" t="s">
        <v>31</v>
      </c>
      <c r="M12" t="s">
        <v>95</v>
      </c>
      <c r="N12" t="s">
        <v>96</v>
      </c>
      <c r="P12" t="s">
        <v>97</v>
      </c>
      <c r="S12" t="b">
        <v>1</v>
      </c>
      <c r="U12" s="2">
        <f>HYPERLINK("https://sbirkapp.gov.cz/detail/SPPAX7Z2JXTC6RHU", "https://sbirkapp.gov.cz/detail/SPPAX7Z2JXTC6RHU")</f>
        <v>0</v>
      </c>
      <c r="V12" t="s">
        <v>98</v>
      </c>
      <c r="W12">
        <v>2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99</v>
      </c>
      <c r="F13" t="s">
        <v>28</v>
      </c>
      <c r="G13" t="s">
        <v>100</v>
      </c>
      <c r="H13" s="1">
        <v>45181</v>
      </c>
      <c r="I13" s="1">
        <v>45182.67150406453</v>
      </c>
      <c r="J13" t="s">
        <v>83</v>
      </c>
      <c r="K13" t="s">
        <v>31</v>
      </c>
      <c r="M13" t="s">
        <v>101</v>
      </c>
      <c r="N13" t="s">
        <v>102</v>
      </c>
      <c r="P13" t="s">
        <v>103</v>
      </c>
      <c r="S13" t="b">
        <v>1</v>
      </c>
      <c r="U13" s="2">
        <f>HYPERLINK("https://sbirkapp.gov.cz/detail/SPPD2LHHMIPTKBL2", "https://sbirkapp.gov.cz/detail/SPPD2LHHMIPTKBL2")</f>
        <v>0</v>
      </c>
      <c r="V13" t="s">
        <v>104</v>
      </c>
      <c r="W13">
        <v>1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105</v>
      </c>
      <c r="F14" t="s">
        <v>28</v>
      </c>
      <c r="G14" t="s">
        <v>37</v>
      </c>
      <c r="H14" s="1">
        <v>45181</v>
      </c>
      <c r="I14" s="1">
        <v>45182.66833485355</v>
      </c>
      <c r="J14" t="s">
        <v>83</v>
      </c>
      <c r="K14" t="s">
        <v>31</v>
      </c>
      <c r="M14" t="s">
        <v>106</v>
      </c>
      <c r="N14" t="s">
        <v>107</v>
      </c>
      <c r="P14" t="s">
        <v>108</v>
      </c>
      <c r="R14" t="s">
        <v>109</v>
      </c>
      <c r="S14" t="b">
        <v>0</v>
      </c>
      <c r="T14" s="1">
        <v>45658</v>
      </c>
      <c r="U14" s="2">
        <f>HYPERLINK("https://sbirkapp.gov.cz/detail/SPPKZ4HXHSYKQEOW", "https://sbirkapp.gov.cz/detail/SPPKZ4HXHSYKQEOW")</f>
        <v>0</v>
      </c>
      <c r="V14" t="s">
        <v>110</v>
      </c>
      <c r="W14">
        <v>2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111</v>
      </c>
      <c r="F15" t="s">
        <v>28</v>
      </c>
      <c r="G15" t="s">
        <v>112</v>
      </c>
      <c r="H15" s="1">
        <v>44908</v>
      </c>
      <c r="I15" s="1">
        <v>44909.60845948826</v>
      </c>
      <c r="J15" t="s">
        <v>113</v>
      </c>
      <c r="K15" t="s">
        <v>31</v>
      </c>
      <c r="M15" t="s">
        <v>101</v>
      </c>
      <c r="N15" t="s">
        <v>102</v>
      </c>
      <c r="R15" t="s">
        <v>114</v>
      </c>
      <c r="S15" t="b">
        <v>0</v>
      </c>
      <c r="T15" s="1">
        <v>45292</v>
      </c>
      <c r="U15" s="2">
        <f>HYPERLINK("https://sbirkapp.gov.cz/detail/SPPGNCAROCFDU3QG", "https://sbirkapp.gov.cz/detail/SPPGNCAROCFDU3QG")</f>
        <v>0</v>
      </c>
      <c r="V15" t="s">
        <v>115</v>
      </c>
      <c r="W15">
        <v>1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116</v>
      </c>
      <c r="F16" t="s">
        <v>28</v>
      </c>
      <c r="G16" t="s">
        <v>117</v>
      </c>
      <c r="H16" s="1">
        <v>44887</v>
      </c>
      <c r="I16" s="1">
        <v>44888.67464710339</v>
      </c>
      <c r="J16" t="s">
        <v>113</v>
      </c>
      <c r="K16" t="s">
        <v>31</v>
      </c>
      <c r="M16" t="s">
        <v>118</v>
      </c>
      <c r="N16" t="s">
        <v>119</v>
      </c>
      <c r="O16" t="s">
        <v>120</v>
      </c>
      <c r="R16" t="s">
        <v>121</v>
      </c>
      <c r="S16" t="b">
        <v>0</v>
      </c>
      <c r="T16" s="1">
        <v>45292</v>
      </c>
      <c r="U16" s="2">
        <f>HYPERLINK("https://sbirkapp.gov.cz/detail/SPPOB7B7MDRVFTUO", "https://sbirkapp.gov.cz/detail/SPPOB7B7MDRVFTUO")</f>
        <v>0</v>
      </c>
      <c r="V16" t="s">
        <v>122</v>
      </c>
      <c r="W16">
        <v>1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123</v>
      </c>
      <c r="F17" t="s">
        <v>28</v>
      </c>
      <c r="G17" t="s">
        <v>124</v>
      </c>
      <c r="H17" s="1">
        <v>44545</v>
      </c>
      <c r="I17" s="1">
        <v>44874.61858948699</v>
      </c>
      <c r="J17" t="s">
        <v>125</v>
      </c>
      <c r="K17" t="s">
        <v>126</v>
      </c>
      <c r="L17" s="1">
        <v>44545</v>
      </c>
      <c r="M17" t="s">
        <v>45</v>
      </c>
      <c r="N17" t="s">
        <v>46</v>
      </c>
      <c r="R17" t="s">
        <v>127</v>
      </c>
      <c r="S17" t="b">
        <v>0</v>
      </c>
      <c r="T17" s="1">
        <v>45658</v>
      </c>
      <c r="U17" s="2">
        <f>HYPERLINK("https://sbirkapp.gov.cz/detail/SPP5LUFVNP3YYNRQ", "https://sbirkapp.gov.cz/detail/SPP5LUFVNP3YYNRQ")</f>
        <v>0</v>
      </c>
      <c r="V17" t="s">
        <v>128</v>
      </c>
      <c r="W17">
        <v>1</v>
      </c>
    </row>
    <row r="18" spans="1:23">
      <c r="A18" t="s">
        <v>23</v>
      </c>
      <c r="B18" t="s">
        <v>24</v>
      </c>
      <c r="C18" t="s">
        <v>25</v>
      </c>
      <c r="D18" t="s">
        <v>26</v>
      </c>
      <c r="E18" t="s">
        <v>129</v>
      </c>
      <c r="F18" t="s">
        <v>28</v>
      </c>
      <c r="G18" t="s">
        <v>130</v>
      </c>
      <c r="H18" s="1">
        <v>43811</v>
      </c>
      <c r="I18" s="1">
        <v>44874.61073130351</v>
      </c>
      <c r="J18" t="s">
        <v>131</v>
      </c>
      <c r="K18" t="s">
        <v>126</v>
      </c>
      <c r="L18" s="1">
        <v>43811</v>
      </c>
      <c r="M18" t="s">
        <v>132</v>
      </c>
      <c r="N18" t="s">
        <v>133</v>
      </c>
      <c r="R18" t="s">
        <v>134</v>
      </c>
      <c r="S18" t="b">
        <v>0</v>
      </c>
      <c r="T18" s="1">
        <v>45292</v>
      </c>
      <c r="U18" s="2">
        <f>HYPERLINK("https://sbirkapp.gov.cz/detail/SPPPCCP5B7OVJVUY", "https://sbirkapp.gov.cz/detail/SPPPCCP5B7OVJVUY")</f>
        <v>0</v>
      </c>
      <c r="V18" t="s">
        <v>135</v>
      </c>
      <c r="W18">
        <v>1</v>
      </c>
    </row>
    <row r="19" spans="1:23">
      <c r="A19" t="s">
        <v>23</v>
      </c>
      <c r="B19" t="s">
        <v>24</v>
      </c>
      <c r="C19" t="s">
        <v>25</v>
      </c>
      <c r="D19" t="s">
        <v>26</v>
      </c>
      <c r="E19" t="s">
        <v>136</v>
      </c>
      <c r="F19" t="s">
        <v>28</v>
      </c>
      <c r="G19" t="s">
        <v>137</v>
      </c>
      <c r="H19" s="1">
        <v>43811</v>
      </c>
      <c r="I19" s="1">
        <v>44874.60653668365</v>
      </c>
      <c r="J19" t="s">
        <v>131</v>
      </c>
      <c r="K19" t="s">
        <v>126</v>
      </c>
      <c r="L19" s="1">
        <v>43811</v>
      </c>
      <c r="M19" t="s">
        <v>32</v>
      </c>
      <c r="N19" t="s">
        <v>33</v>
      </c>
      <c r="R19" t="s">
        <v>34</v>
      </c>
      <c r="S19" t="b">
        <v>0</v>
      </c>
      <c r="T19" s="1">
        <v>45292</v>
      </c>
      <c r="U19" s="2">
        <f>HYPERLINK("https://sbirkapp.gov.cz/detail/SPPEPHMWTTDLDYZW", "https://sbirkapp.gov.cz/detail/SPPEPHMWTTDLDYZW")</f>
        <v>0</v>
      </c>
      <c r="V19" t="s">
        <v>138</v>
      </c>
      <c r="W19">
        <v>1</v>
      </c>
    </row>
    <row r="20" spans="1:23">
      <c r="A20" t="s">
        <v>23</v>
      </c>
      <c r="B20" t="s">
        <v>24</v>
      </c>
      <c r="C20" t="s">
        <v>25</v>
      </c>
      <c r="D20" t="s">
        <v>26</v>
      </c>
      <c r="E20" t="s">
        <v>139</v>
      </c>
      <c r="F20" t="s">
        <v>28</v>
      </c>
      <c r="G20" t="s">
        <v>140</v>
      </c>
      <c r="H20" s="1">
        <v>43811</v>
      </c>
      <c r="I20" s="1">
        <v>44874.60052549692</v>
      </c>
      <c r="J20" t="s">
        <v>131</v>
      </c>
      <c r="K20" t="s">
        <v>126</v>
      </c>
      <c r="L20" s="1">
        <v>43811</v>
      </c>
      <c r="M20" t="s">
        <v>89</v>
      </c>
      <c r="N20" t="s">
        <v>90</v>
      </c>
      <c r="R20" t="s">
        <v>141</v>
      </c>
      <c r="S20" t="b">
        <v>0</v>
      </c>
      <c r="T20" s="1">
        <v>45292</v>
      </c>
      <c r="U20" s="2">
        <f>HYPERLINK("https://sbirkapp.gov.cz/detail/SPPOKVMEUJ5TMH7Q", "https://sbirkapp.gov.cz/detail/SPPOKVMEUJ5TMH7Q")</f>
        <v>0</v>
      </c>
      <c r="V20" t="s">
        <v>142</v>
      </c>
      <c r="W20">
        <v>1</v>
      </c>
    </row>
    <row r="21" spans="1:23">
      <c r="A21" t="s">
        <v>23</v>
      </c>
      <c r="B21" t="s">
        <v>24</v>
      </c>
      <c r="C21" t="s">
        <v>25</v>
      </c>
      <c r="D21" t="s">
        <v>26</v>
      </c>
      <c r="E21" t="s">
        <v>143</v>
      </c>
      <c r="F21" t="s">
        <v>28</v>
      </c>
      <c r="G21" t="s">
        <v>144</v>
      </c>
      <c r="H21" s="1">
        <v>43559</v>
      </c>
      <c r="I21" s="1">
        <v>44874.59841716105</v>
      </c>
      <c r="J21" t="s">
        <v>145</v>
      </c>
      <c r="K21" t="s">
        <v>126</v>
      </c>
      <c r="L21" s="1">
        <v>43559</v>
      </c>
      <c r="M21" t="s">
        <v>77</v>
      </c>
      <c r="N21" t="s">
        <v>78</v>
      </c>
      <c r="R21" t="s">
        <v>146</v>
      </c>
      <c r="S21" t="b">
        <v>0</v>
      </c>
      <c r="T21" s="1">
        <v>45399</v>
      </c>
      <c r="U21" s="2">
        <f>HYPERLINK("https://sbirkapp.gov.cz/detail/SPPSXREW7QE6Z65G", "https://sbirkapp.gov.cz/detail/SPPSXREW7QE6Z65G")</f>
        <v>0</v>
      </c>
      <c r="V21" t="s">
        <v>147</v>
      </c>
      <c r="W21">
        <v>1</v>
      </c>
    </row>
    <row r="22" spans="1:23">
      <c r="A22" t="s">
        <v>23</v>
      </c>
      <c r="B22" t="s">
        <v>24</v>
      </c>
      <c r="C22" t="s">
        <v>25</v>
      </c>
      <c r="D22" t="s">
        <v>26</v>
      </c>
      <c r="E22" t="s">
        <v>148</v>
      </c>
      <c r="F22" t="s">
        <v>28</v>
      </c>
      <c r="G22" t="s">
        <v>149</v>
      </c>
      <c r="H22" s="1">
        <v>43559</v>
      </c>
      <c r="I22" s="1">
        <v>44874.59671533588</v>
      </c>
      <c r="J22" t="s">
        <v>150</v>
      </c>
      <c r="K22" t="s">
        <v>126</v>
      </c>
      <c r="L22" s="1">
        <v>43559</v>
      </c>
      <c r="M22" t="s">
        <v>64</v>
      </c>
      <c r="N22" t="s">
        <v>65</v>
      </c>
      <c r="R22" t="s">
        <v>151</v>
      </c>
      <c r="S22" t="b">
        <v>0</v>
      </c>
      <c r="T22" s="1">
        <v>45471</v>
      </c>
      <c r="U22" s="2">
        <f>HYPERLINK("https://sbirkapp.gov.cz/detail/SPP6HPQ5QZUDPGYE", "https://sbirkapp.gov.cz/detail/SPP6HPQ5QZUDPGYE")</f>
        <v>0</v>
      </c>
      <c r="V22" t="s">
        <v>152</v>
      </c>
      <c r="W22">
        <v>2</v>
      </c>
    </row>
    <row r="23" spans="1:23">
      <c r="A23" t="s">
        <v>23</v>
      </c>
      <c r="B23" t="s">
        <v>24</v>
      </c>
      <c r="C23" t="s">
        <v>25</v>
      </c>
      <c r="D23" t="s">
        <v>26</v>
      </c>
      <c r="E23" t="s">
        <v>153</v>
      </c>
      <c r="F23" t="s">
        <v>28</v>
      </c>
      <c r="G23" t="s">
        <v>154</v>
      </c>
      <c r="H23" s="1">
        <v>43012</v>
      </c>
      <c r="I23" s="1">
        <v>44874.59409381542</v>
      </c>
      <c r="J23" t="s">
        <v>155</v>
      </c>
      <c r="K23" t="s">
        <v>126</v>
      </c>
      <c r="L23" s="1">
        <v>43012</v>
      </c>
      <c r="M23" t="s">
        <v>156</v>
      </c>
      <c r="N23" t="s">
        <v>157</v>
      </c>
      <c r="S23" t="b">
        <v>1</v>
      </c>
      <c r="U23" s="2">
        <f>HYPERLINK("https://sbirkapp.gov.cz/detail/SPP6TQV6P2L2JKQO", "https://sbirkapp.gov.cz/detail/SPP6TQV6P2L2JKQO")</f>
        <v>0</v>
      </c>
      <c r="V23" t="s">
        <v>158</v>
      </c>
      <c r="W23">
        <v>2</v>
      </c>
    </row>
    <row r="24" spans="1:23">
      <c r="A24" t="s">
        <v>23</v>
      </c>
      <c r="B24" t="s">
        <v>24</v>
      </c>
      <c r="C24" t="s">
        <v>25</v>
      </c>
      <c r="D24" t="s">
        <v>26</v>
      </c>
      <c r="E24" t="s">
        <v>159</v>
      </c>
      <c r="F24" t="s">
        <v>28</v>
      </c>
      <c r="G24" t="s">
        <v>160</v>
      </c>
      <c r="H24" s="1">
        <v>41087</v>
      </c>
      <c r="I24" s="1">
        <v>44874.58781299743</v>
      </c>
      <c r="J24" t="s">
        <v>161</v>
      </c>
      <c r="K24" t="s">
        <v>126</v>
      </c>
      <c r="L24" s="1">
        <v>41087</v>
      </c>
      <c r="M24" t="s">
        <v>162</v>
      </c>
      <c r="N24" t="s">
        <v>163</v>
      </c>
      <c r="S24" t="b">
        <v>1</v>
      </c>
      <c r="U24" s="2">
        <f>HYPERLINK("https://sbirkapp.gov.cz/detail/SPPDKXYLQNOV7V3A", "https://sbirkapp.gov.cz/detail/SPPDKXYLQNOV7V3A")</f>
        <v>0</v>
      </c>
      <c r="V24" t="s">
        <v>164</v>
      </c>
      <c r="W24">
        <v>2</v>
      </c>
    </row>
    <row r="25" spans="1:23">
      <c r="A25" t="s">
        <v>23</v>
      </c>
      <c r="B25" t="s">
        <v>24</v>
      </c>
      <c r="C25" t="s">
        <v>25</v>
      </c>
      <c r="D25" t="s">
        <v>26</v>
      </c>
      <c r="E25" t="s">
        <v>165</v>
      </c>
      <c r="F25" t="s">
        <v>28</v>
      </c>
      <c r="G25" t="s">
        <v>166</v>
      </c>
      <c r="H25" s="1">
        <v>40997</v>
      </c>
      <c r="I25" s="1">
        <v>44874.58414639655</v>
      </c>
      <c r="J25" t="s">
        <v>167</v>
      </c>
      <c r="K25" t="s">
        <v>126</v>
      </c>
      <c r="L25" s="1">
        <v>40997</v>
      </c>
      <c r="M25" t="s">
        <v>70</v>
      </c>
      <c r="N25" t="s">
        <v>168</v>
      </c>
      <c r="R25" t="s">
        <v>169</v>
      </c>
      <c r="S25" t="b">
        <v>0</v>
      </c>
      <c r="T25" s="1">
        <v>45471</v>
      </c>
      <c r="U25" s="2">
        <f>HYPERLINK("https://sbirkapp.gov.cz/detail/SPPC564ERYQQKNJG", "https://sbirkapp.gov.cz/detail/SPPC564ERYQQKNJG")</f>
        <v>0</v>
      </c>
      <c r="V25" t="s">
        <v>170</v>
      </c>
      <c r="W25">
        <v>1</v>
      </c>
    </row>
    <row r="26" spans="1:23">
      <c r="A26" t="s">
        <v>23</v>
      </c>
      <c r="B26" t="s">
        <v>24</v>
      </c>
      <c r="C26" t="s">
        <v>25</v>
      </c>
      <c r="D26" t="s">
        <v>26</v>
      </c>
      <c r="E26" t="s">
        <v>171</v>
      </c>
      <c r="F26" t="s">
        <v>28</v>
      </c>
      <c r="G26" t="s">
        <v>172</v>
      </c>
      <c r="H26" s="1">
        <v>40892</v>
      </c>
      <c r="I26" s="1">
        <v>44874.55797857402</v>
      </c>
      <c r="J26" t="s">
        <v>173</v>
      </c>
      <c r="K26" t="s">
        <v>126</v>
      </c>
      <c r="L26" s="1">
        <v>40892</v>
      </c>
      <c r="M26" t="s">
        <v>174</v>
      </c>
      <c r="N26" t="s">
        <v>175</v>
      </c>
      <c r="S26" t="b">
        <v>1</v>
      </c>
      <c r="U26" s="2">
        <f>HYPERLINK("https://sbirkapp.gov.cz/detail/SPP7I6IP6PF6OJLO", "https://sbirkapp.gov.cz/detail/SPP7I6IP6PF6OJLO")</f>
        <v>0</v>
      </c>
      <c r="V26" t="s">
        <v>176</v>
      </c>
      <c r="W26">
        <v>2</v>
      </c>
    </row>
    <row r="27" spans="1:23">
      <c r="A27" t="s">
        <v>23</v>
      </c>
      <c r="B27" t="s">
        <v>24</v>
      </c>
      <c r="C27" t="s">
        <v>25</v>
      </c>
      <c r="D27" t="s">
        <v>26</v>
      </c>
      <c r="E27" t="s">
        <v>177</v>
      </c>
      <c r="F27" t="s">
        <v>28</v>
      </c>
      <c r="G27" t="s">
        <v>178</v>
      </c>
      <c r="H27" s="1">
        <v>37790</v>
      </c>
      <c r="I27" s="1">
        <v>44874.55425221688</v>
      </c>
      <c r="J27" t="s">
        <v>179</v>
      </c>
      <c r="K27" t="s">
        <v>126</v>
      </c>
      <c r="L27" s="1">
        <v>37790</v>
      </c>
      <c r="M27" t="s">
        <v>58</v>
      </c>
      <c r="N27" t="s">
        <v>59</v>
      </c>
      <c r="R27" t="s">
        <v>180</v>
      </c>
      <c r="S27" t="b">
        <v>0</v>
      </c>
      <c r="T27" s="1">
        <v>45471</v>
      </c>
      <c r="U27" s="2">
        <f>HYPERLINK("https://sbirkapp.gov.cz/detail/SPPCFM2SANZXXDOQ", "https://sbirkapp.gov.cz/detail/SPPCFM2SANZXXDOQ")</f>
        <v>0</v>
      </c>
      <c r="V27" t="s">
        <v>181</v>
      </c>
      <c r="W27">
        <v>1</v>
      </c>
    </row>
    <row r="28" spans="1:23">
      <c r="A28" t="s">
        <v>23</v>
      </c>
      <c r="B28" t="s">
        <v>24</v>
      </c>
      <c r="C28" t="s">
        <v>25</v>
      </c>
      <c r="D28" t="s">
        <v>26</v>
      </c>
      <c r="E28" t="s">
        <v>182</v>
      </c>
      <c r="F28" t="s">
        <v>28</v>
      </c>
      <c r="G28" t="s">
        <v>183</v>
      </c>
      <c r="H28" s="1">
        <v>35762</v>
      </c>
      <c r="I28" s="1">
        <v>44874.53376281866</v>
      </c>
      <c r="J28" t="s">
        <v>184</v>
      </c>
      <c r="K28" t="s">
        <v>126</v>
      </c>
      <c r="L28" s="1">
        <v>35762</v>
      </c>
      <c r="M28" t="s">
        <v>52</v>
      </c>
      <c r="N28" t="s">
        <v>53</v>
      </c>
      <c r="O28" t="s">
        <v>185</v>
      </c>
      <c r="R28" t="s">
        <v>186</v>
      </c>
      <c r="S28" t="b">
        <v>0</v>
      </c>
      <c r="T28" s="1">
        <v>45471</v>
      </c>
      <c r="U28" s="2">
        <f>HYPERLINK("https://sbirkapp.gov.cz/detail/SPPDZJDDCL7J3VBW", "https://sbirkapp.gov.cz/detail/SPPDZJDDCL7J3VBW")</f>
        <v>0</v>
      </c>
      <c r="V28" t="s">
        <v>187</v>
      </c>
      <c r="W28">
        <v>2</v>
      </c>
    </row>
    <row r="29" spans="1:23">
      <c r="A29" t="s">
        <v>23</v>
      </c>
      <c r="B29" t="s">
        <v>24</v>
      </c>
      <c r="C29" t="s">
        <v>25</v>
      </c>
      <c r="D29" t="s">
        <v>26</v>
      </c>
      <c r="E29" t="s">
        <v>188</v>
      </c>
      <c r="F29" t="s">
        <v>28</v>
      </c>
      <c r="G29" t="s">
        <v>189</v>
      </c>
      <c r="H29" s="1">
        <v>35037</v>
      </c>
      <c r="I29" s="1">
        <v>44874.52800283361</v>
      </c>
      <c r="J29" t="s">
        <v>190</v>
      </c>
      <c r="K29" t="s">
        <v>126</v>
      </c>
      <c r="L29" s="1">
        <v>35037</v>
      </c>
      <c r="M29" t="s">
        <v>52</v>
      </c>
      <c r="N29" t="s">
        <v>53</v>
      </c>
      <c r="Q29" t="s">
        <v>191</v>
      </c>
      <c r="R29" t="s">
        <v>186</v>
      </c>
      <c r="S29" t="b">
        <v>0</v>
      </c>
      <c r="T29" s="1">
        <v>45471</v>
      </c>
      <c r="U29" s="2">
        <f>HYPERLINK("https://sbirkapp.gov.cz/detail/SPPPR5G4K37EMNRA", "https://sbirkapp.gov.cz/detail/SPPPR5G4K37EMNRA")</f>
        <v>0</v>
      </c>
      <c r="V29" t="s">
        <v>192</v>
      </c>
      <c r="W29">
        <v>1</v>
      </c>
    </row>
    <row r="30" spans="1:23">
      <c r="A30" t="s">
        <v>23</v>
      </c>
      <c r="B30" t="s">
        <v>24</v>
      </c>
      <c r="C30" t="s">
        <v>25</v>
      </c>
      <c r="D30" t="s">
        <v>26</v>
      </c>
      <c r="E30" t="s">
        <v>193</v>
      </c>
      <c r="F30" t="s">
        <v>194</v>
      </c>
      <c r="G30" t="s">
        <v>195</v>
      </c>
      <c r="H30" s="1">
        <v>41891</v>
      </c>
      <c r="I30" s="1">
        <v>44874.51800588435</v>
      </c>
      <c r="J30" t="s">
        <v>196</v>
      </c>
      <c r="K30" t="s">
        <v>126</v>
      </c>
      <c r="L30" s="1">
        <v>41891</v>
      </c>
      <c r="M30" t="s">
        <v>197</v>
      </c>
      <c r="N30" t="s">
        <v>198</v>
      </c>
      <c r="S30" t="b">
        <v>1</v>
      </c>
      <c r="U30" s="2">
        <f>HYPERLINK("https://sbirkapp.gov.cz/detail/SPP2TPVOVRBAPTG6", "https://sbirkapp.gov.cz/detail/SPP2TPVOVRBAPTG6")</f>
        <v>0</v>
      </c>
      <c r="V30" t="s">
        <v>199</v>
      </c>
      <c r="W30">
        <v>1</v>
      </c>
    </row>
    <row r="31" spans="1:23">
      <c r="A31" t="s">
        <v>23</v>
      </c>
      <c r="B31" t="s">
        <v>24</v>
      </c>
      <c r="C31" t="s">
        <v>25</v>
      </c>
      <c r="D31" t="s">
        <v>26</v>
      </c>
      <c r="E31" t="s">
        <v>200</v>
      </c>
      <c r="F31" t="s">
        <v>194</v>
      </c>
      <c r="G31" t="s">
        <v>201</v>
      </c>
      <c r="H31" s="1">
        <v>44867</v>
      </c>
      <c r="I31" s="1">
        <v>44872.63827111508</v>
      </c>
      <c r="J31" t="s">
        <v>202</v>
      </c>
      <c r="K31" t="s">
        <v>31</v>
      </c>
      <c r="M31" t="s">
        <v>203</v>
      </c>
      <c r="N31" t="s">
        <v>204</v>
      </c>
      <c r="S31" t="b">
        <v>1</v>
      </c>
      <c r="U31" s="2">
        <f>HYPERLINK("https://sbirkapp.gov.cz/detail/SPPTRFCDGUV26IAG", "https://sbirkapp.gov.cz/detail/SPPTRFCDGUV26IAG")</f>
        <v>0</v>
      </c>
      <c r="V31" t="s">
        <v>205</v>
      </c>
      <c r="W31">
        <v>1</v>
      </c>
    </row>
    <row r="32" spans="1:23">
      <c r="A32" t="s">
        <v>23</v>
      </c>
      <c r="B32" t="s">
        <v>24</v>
      </c>
      <c r="C32" t="s">
        <v>25</v>
      </c>
      <c r="D32" t="s">
        <v>26</v>
      </c>
      <c r="E32" t="s">
        <v>206</v>
      </c>
      <c r="F32" t="s">
        <v>28</v>
      </c>
      <c r="G32" t="s">
        <v>207</v>
      </c>
      <c r="H32" s="1">
        <v>44733</v>
      </c>
      <c r="I32" s="1">
        <v>44735.59369112942</v>
      </c>
      <c r="J32" t="s">
        <v>113</v>
      </c>
      <c r="K32" t="s">
        <v>31</v>
      </c>
      <c r="M32" t="s">
        <v>208</v>
      </c>
      <c r="N32" t="s">
        <v>209</v>
      </c>
      <c r="Q32" t="s">
        <v>210</v>
      </c>
      <c r="R32" t="s">
        <v>121</v>
      </c>
      <c r="S32" t="b">
        <v>0</v>
      </c>
      <c r="T32" s="1">
        <v>45292</v>
      </c>
      <c r="U32" s="2">
        <f>HYPERLINK("https://sbirkapp.gov.cz/detail/SPP5VZXXFZO4NXAI", "https://sbirkapp.gov.cz/detail/SPP5VZXXFZO4NXAI")</f>
        <v>0</v>
      </c>
      <c r="V32" t="s">
        <v>211</v>
      </c>
      <c r="W3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2026-04-27T14:19:58Z</dcterms:created>
  <dcterms:modified xsi:type="dcterms:W3CDTF">2026-04-27T14:19:58Z</dcterms:modified>
</cp:coreProperties>
</file>