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<sst xmlns="http://schemas.openxmlformats.org/spreadsheetml/2006/main" count="507" uniqueCount="236">
  <si>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</si>
  <si>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</si>
  <si>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</si>
  <si>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</si>
  <si>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</si>
  <si>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</si>
  <si>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</si>
  <si>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</si>
  <si>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</si>
  <si>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</si>
  <si>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</si>
  <si>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</si>
  <si>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</si>
  <si>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</si>
  <si>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</si>
  <si>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</si>
  <si>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</si>
  <si>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</si>
  <si>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</si>
  <si>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</si>
  <si>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</si>
  <si>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</si>
  <si>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</si>
  <si>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Šlapanice</t>
  </si>
  <si>
    <t>00282651</t>
  </si>
  <si>
    <t>2xfbbgj</t>
  </si>
  <si>
    <t>Jihomoravský kraj</t>
  </si>
  <si>
    <t>3/2026</t>
  </si>
  <si>
    <t>Obecně závazná vyhláška</t>
  </si>
  <si>
    <t>Požární řád města Šlapanice</t>
  </si>
  <si>
    <t>2026-10-08</t>
  </si>
  <si>
    <t>Běžný</t>
  </si>
  <si>
    <t>požární ochrana - požární řád</t>
  </si>
  <si>
    <t>zákon č. 133/1985 Sb., o požární ochraně - § 29 odst. 1 písm. o) bod 1</t>
  </si>
  <si>
    <t>2/2026: Požární řád města</t>
  </si>
  <si>
    <t>1770730662</t>
  </si>
  <si>
    <t>2/2026</t>
  </si>
  <si>
    <t>Požární řád města</t>
  </si>
  <si>
    <t>2026-07-09</t>
  </si>
  <si>
    <t>4/2018: Požární řád města</t>
  </si>
  <si>
    <t>3/2026: Požární řád města Šlapanice</t>
  </si>
  <si>
    <t>1720700491</t>
  </si>
  <si>
    <t>1/2026</t>
  </si>
  <si>
    <t>O nočním klidu</t>
  </si>
  <si>
    <t>2026-04-01</t>
  </si>
  <si>
    <t>noční klid</t>
  </si>
  <si>
    <t>zákon č. 251/2016 Sb., o některých přestupcích - § 5 odst. 7</t>
  </si>
  <si>
    <t>8/2023: O nočním klidu</t>
  </si>
  <si>
    <t>1664735560</t>
  </si>
  <si>
    <t>2/2025</t>
  </si>
  <si>
    <t>O zákazu odpalování pyrotechnických výrobků a jejich užívání k provádění ohňostrojných prací nebo ohňostrojů</t>
  </si>
  <si>
    <t>2025-12-23</t>
  </si>
  <si>
    <t>pyrotechnické výrobky</t>
  </si>
  <si>
    <t>zákon č. 206/2015 Sb., zákon o pyrotechnice - § 35c</t>
  </si>
  <si>
    <t>2/2019: O regulaci používání pyrotechnických výrobků</t>
  </si>
  <si>
    <t>1616643891</t>
  </si>
  <si>
    <t>1/2025</t>
  </si>
  <si>
    <t>Nařízení</t>
  </si>
  <si>
    <t>O rozsahu, způsobu a lhůtách odstraňování závad ve schůdnosti chodníků, místních komunikací a průjezdních úseků silnic a vymezení úseků místních komunikací a chodníků, na kterých se pro jejich malý dopravní význam nezajišťuje sjízdnost a schůdnost odstraňováním sněhu a náledí</t>
  </si>
  <si>
    <t>2025-01-24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</si>
  <si>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</si>
  <si>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</si>
  <si>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2/2023: O rozsahu, způsobu a lhůtách odstraňování závad ve schůdnosti chodníků, místních komunikací a průjezdních úseků silnic a vymezení úseků místních komunikací a chodníků, na kterých se pro jejich malý dopravní význam nezajišťuje sjízdnost a schůdnost odstraňováním sněhu a náledí</t>
  </si>
  <si>
    <t>1462401425</t>
  </si>
  <si>
    <t>6/2024</t>
  </si>
  <si>
    <t>O změně Obecně závazné vyhlášky č. 10-2023 o stanovení obecního systému odpadového hospodářství</t>
  </si>
  <si>
    <t>2024-12-20</t>
  </si>
  <si>
    <t>systém odpadového hospodářství</t>
  </si>
  <si>
    <t>zákon č. 541/2020 Sb., o odpadech - § 59 odst. 4</t>
  </si>
  <si>
    <t>10/2023: O stanovení obecního systému odpadového hospodářství</t>
  </si>
  <si>
    <t>1448707500</t>
  </si>
  <si>
    <t>5/2024</t>
  </si>
  <si>
    <t>O změně Obecně závazné vyhlášky č. 5-2021, kterou se stanovují pravidla pro pohyb psů na veřejném prostranství</t>
  </si>
  <si>
    <t>pohyb psů</t>
  </si>
  <si>
    <t>zákon č. 246/1992 Sb., na ochranu zvířat proti týrání - § 24 odst. 2</t>
  </si>
  <si>
    <t>5/2021: O pohybu psů na veřejném prostranství</t>
  </si>
  <si>
    <t>1448707427</t>
  </si>
  <si>
    <t>4/2024</t>
  </si>
  <si>
    <t>Zrušení Obecně závazné vyhlášky č. 1/2013 k zabezpečení místních záležitostí veřejného pořádku při provozování hostinských činností</t>
  </si>
  <si>
    <t>zrušovací</t>
  </si>
  <si>
    <t>ústavní zákon č. 1/1993 Sb., Ústava České republiky - čl. 104 odst. 3 - zrušovací OZV</t>
  </si>
  <si>
    <t>1/2013: K zabezpečení místních záležitostí veřejného pořádku při provozování hostinských činností</t>
  </si>
  <si>
    <t>1448698756</t>
  </si>
  <si>
    <t>3/2024</t>
  </si>
  <si>
    <t>Zrušení Obecně závazné vyhlášky č. 3/2020 o vedení technické mapy města</t>
  </si>
  <si>
    <t>3/2020: O vedení technické mapy města Šlapanice</t>
  </si>
  <si>
    <t>1448689233</t>
  </si>
  <si>
    <t>3/2006</t>
  </si>
  <si>
    <t>O zřízení městské policie</t>
  </si>
  <si>
    <t>2006-07-01</t>
  </si>
  <si>
    <t>Dle přechodného ustanovení</t>
  </si>
  <si>
    <t>obecní policie</t>
  </si>
  <si>
    <t xml:space="preserve">zákon č. 553/1991 Sb., o obecní policii - § 1 odst. 1 </t>
  </si>
  <si>
    <t>1448684755</t>
  </si>
  <si>
    <t>2/2024</t>
  </si>
  <si>
    <t>O stanovení místních koeficientů daně z nemovitých věcí</t>
  </si>
  <si>
    <t>2025-01-01</t>
  </si>
  <si>
    <t>daň z nemovitých věcí - místní koeficient; 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</si>
  <si>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2; zákon č. 338/1992 Sb., o dani z nemovitých věcí - § 12 odst. 1 písm. a) bod 4</t>
  </si>
  <si>
    <t>1/2017: Koeficienty pro výpočet daně z nemovitých věcí</t>
  </si>
  <si>
    <t>1408041084</t>
  </si>
  <si>
    <t>1/2024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</si>
  <si>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</si>
  <si>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</si>
  <si>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</si>
  <si>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6/2023: O místním poplatku za odkládání komunálního odpadu z nemovité věci</t>
  </si>
  <si>
    <t>1408040451</t>
  </si>
  <si>
    <t>10/2023</t>
  </si>
  <si>
    <t>O stanovení obecního systému odpadového hospodářství</t>
  </si>
  <si>
    <t>2024-01-01</t>
  </si>
  <si>
    <t>03/2021: O stanovení obecního systému odpadového hospodářství</t>
  </si>
  <si>
    <t>6/2024: O změně Obecně závazné vyhlášky č. 10-2023 o stanovení obecního systému odpadového hospodářství</t>
  </si>
  <si>
    <t>1285610012</t>
  </si>
  <si>
    <t>9/2023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</si>
  <si>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</si>
  <si>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</si>
  <si>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</si>
  <si>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4/2023: O místním poplatku za užívání veřejného prostranství</t>
  </si>
  <si>
    <t>1285609412</t>
  </si>
  <si>
    <t>8/2023</t>
  </si>
  <si>
    <t>1/2026: O nočním klidu</t>
  </si>
  <si>
    <t>1285608656</t>
  </si>
  <si>
    <t>1/2013</t>
  </si>
  <si>
    <t>Tržní řád</t>
  </si>
  <si>
    <t>2014-01-01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</si>
  <si>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</si>
  <si>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</si>
  <si>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1282597693</t>
  </si>
  <si>
    <t>5/2021</t>
  </si>
  <si>
    <t>O pohybu psů na veřejném prostranství</t>
  </si>
  <si>
    <t>2022-01-01</t>
  </si>
  <si>
    <t>5/2024: O změně Obecně závazné vyhlášky č. 5-2021, kterou se stanovují pravidla pro pohyb psů na veřejném prostranství</t>
  </si>
  <si>
    <t>1282597656</t>
  </si>
  <si>
    <t>3/2020</t>
  </si>
  <si>
    <t>O vedení technické mapy města Šlapanice</t>
  </si>
  <si>
    <t>2020-06-26</t>
  </si>
  <si>
    <t>technická mapa</t>
  </si>
  <si>
    <t xml:space="preserve">zákon č. 200/1994 Sb., o zeměměřictví a o změně a doplnění některých zákonů souvisejících s jeho zavedením - § 20 odst. 3 </t>
  </si>
  <si>
    <t>3/2024: Zrušení Obecně závazné vyhlášky č. 3/2020 o vedení technické mapy města</t>
  </si>
  <si>
    <t>1282596051</t>
  </si>
  <si>
    <t>2/2019</t>
  </si>
  <si>
    <t>O regulaci používání pyrotechnických výrobků</t>
  </si>
  <si>
    <t>2019-10-05</t>
  </si>
  <si>
    <t>veřejný pořádek - pyrotechnika</t>
  </si>
  <si>
    <t>zákon č. 128/2000 Sb., o obcích - § 10 písm. a) - pyrotechnika</t>
  </si>
  <si>
    <t>2/2025: O zákazu odpalování pyrotechnických výrobků a jejich užívání k provádění ohňostrojných prací nebo ohňostrojů</t>
  </si>
  <si>
    <t>1282567170</t>
  </si>
  <si>
    <t>6/2018</t>
  </si>
  <si>
    <t>Stanovení části společného školského obvodu základní školy</t>
  </si>
  <si>
    <t>2019-09-01</t>
  </si>
  <si>
    <t>školské obvody - základní školy</t>
  </si>
  <si>
    <t>zákon č. 561/2004 Sb., školský zákon - § 178 odst. 2 písm. c)</t>
  </si>
  <si>
    <t>1282566317</t>
  </si>
  <si>
    <t>4/2018</t>
  </si>
  <si>
    <t>2018-07-17</t>
  </si>
  <si>
    <t>1282564896</t>
  </si>
  <si>
    <t>VÝMAZ</t>
  </si>
  <si>
    <t>-</t>
  </si>
  <si>
    <t>1282564237</t>
  </si>
  <si>
    <t>1/2017</t>
  </si>
  <si>
    <t>Koeficienty pro výpočet daně z nemovitých věcí</t>
  </si>
  <si>
    <t>2019-01-01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</si>
  <si>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</si>
  <si>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</si>
  <si>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2/2024: O stanovení místních koeficientů daně z nemovitých věcí; 2/2024: O stanovení místních koeficientů daně z nemovitých věcí</t>
  </si>
  <si>
    <t>1282562633</t>
  </si>
  <si>
    <t>2/2015</t>
  </si>
  <si>
    <t>O regulaci hlučných činností ve městě</t>
  </si>
  <si>
    <t>2015-09-26</t>
  </si>
  <si>
    <t>veřejný pořádek - hlučné činnosti</t>
  </si>
  <si>
    <t>zákon č. 128/2000 Sb., o obcích - § 10 písm. a) - hlučné činnosti</t>
  </si>
  <si>
    <t>1282561595</t>
  </si>
  <si>
    <t>3/2013</t>
  </si>
  <si>
    <t>O zákazu konzumace alkoholických nápojů na veřejném prostranství</t>
  </si>
  <si>
    <t>2014-01-02</t>
  </si>
  <si>
    <t>veřejný pořádek - konzumace alkoholu</t>
  </si>
  <si>
    <t>zákon č. 128/2000 Sb., o obcích - § 10 písm. a) - konzumace alkoholu</t>
  </si>
  <si>
    <t>1253810995</t>
  </si>
  <si>
    <t>2/2013</t>
  </si>
  <si>
    <t>O regulaci provozování loterií a jiných podobných her na území</t>
  </si>
  <si>
    <t>2013-09-01</t>
  </si>
  <si>
    <t>hazardní hry</t>
  </si>
  <si>
    <t>zákon č. 186/2016 Sb., o hazardních hrách - § 12 odst. 1</t>
  </si>
  <si>
    <t>1253810186</t>
  </si>
  <si>
    <t>K zabezpečení místních záležitostí veřejného pořádku při provozování hostinských činností</t>
  </si>
  <si>
    <t>2013-04-12</t>
  </si>
  <si>
    <t>veřejný pořádek - provozní doba hostinských zařízení</t>
  </si>
  <si>
    <t>zákon č. 128/2000 Sb., o obcích - § 10 písm. a) - provozní doba hostinských zařízení</t>
  </si>
  <si>
    <t>4/2024: Zrušení Obecně závazné vyhlášky č. 1/2013 k zabezpečení místních záležitostí veřejného pořádku při provozování hostinských činností</t>
  </si>
  <si>
    <t>1253808578</t>
  </si>
  <si>
    <t>7/2023</t>
  </si>
  <si>
    <t>O místním poplatku ze psů</t>
  </si>
  <si>
    <t>místní poplatek ze psů</t>
  </si>
  <si>
    <t>zákon č. 565/1990 Sb., o místních poplatcích - § 14 - ze psů</t>
  </si>
  <si>
    <t>1253640196</t>
  </si>
  <si>
    <t>6/2023</t>
  </si>
  <si>
    <t>1/2024: O místním poplatku za odkládání komunálního odpadu z nemovité věci</t>
  </si>
  <si>
    <t>1253638219</t>
  </si>
  <si>
    <t>5/2023</t>
  </si>
  <si>
    <t>O místním poplatku z pobytu</t>
  </si>
  <si>
    <t>místní poplatek z pobytu</t>
  </si>
  <si>
    <t>zákon č. 565/1990 Sb., o místních poplatcích - § 14 - z pobytu</t>
  </si>
  <si>
    <t>1253631595</t>
  </si>
  <si>
    <t>4/2023</t>
  </si>
  <si>
    <t>9/2023: O místním poplatku za užívání veřejného prostranství</t>
  </si>
  <si>
    <t>1252451758</t>
  </si>
  <si>
    <t>3/2023</t>
  </si>
  <si>
    <t>O_zákazu_kouření_a_používání_elektronických_cigaret_na_veřejném_prostranství_-_v._r.</t>
  </si>
  <si>
    <t>2023-07-12</t>
  </si>
  <si>
    <t>kouření</t>
  </si>
  <si>
    <t xml:space="preserve">zákon č. 65/2017 Sb., o ochraně zdraví před škodlivými účinky návykových látek - § 17 odst. 1 </t>
  </si>
  <si>
    <t>1208826873</t>
  </si>
  <si>
    <t>2/2023</t>
  </si>
  <si>
    <t>2023-05-30</t>
  </si>
  <si>
    <t>pozemní komunikace - odstranění závad ve schůdnosti</t>
  </si>
  <si>
    <t xml:space="preserve">zákon č. 13/1997 Sb., o pozemních komunikacích - § 27 odst. 7 </t>
  </si>
  <si>
    <t>2/2022: O rozsahu, způsobu a lhůtách odstraňování závad ve schůdnosti chodníků, místních komunikací a průjezdních úseků silnic a vymezení úseků místních komunikací a chodníků, na kterých se pro jejich malý dopravní význam nezajišťuje sjízdnost a schůdnost odstraňováním sněhu a náledí</t>
  </si>
  <si>
    <t>1/2025: O rozsahu, způsobu a lhůtách odstraňování závad ve schůdnosti chodníků, místních komunikací a průjezdních úseků silnic a vymezení úseků místních komunikací a chodníků, na kterých se pro jejich malý dopravní význam nezajišťuje sjízdnost a schůdnost odstraňováním sněhu a náledí; 1/2025: O rozsahu, způsobu a lhůtách odstraňování závad ve schůdnosti chodníků, místních komunikací a průjezdních úseků silnic a vymezení úseků místních komunikací a chodníků, na kterých se pro jejich malý dopravní význam nezajišťuje sjízdnost a schůdnost odstraňováním sněhu a náledí</t>
  </si>
  <si>
    <t>1189908751</t>
  </si>
  <si>
    <t>1/2023</t>
  </si>
  <si>
    <t>Stanovení školských obvodů mateřských škol zřízených městem Šlapanice</t>
  </si>
  <si>
    <t>2023-05-01</t>
  </si>
  <si>
    <t>školské obvody - mateřské školy</t>
  </si>
  <si>
    <t>zákon č. 561/2004 Sb., školský zákon - § 179 odst. 3 a § 178 odst. 2 písm. b)</t>
  </si>
  <si>
    <t>1161375160</t>
  </si>
  <si>
    <t>2/2022</t>
  </si>
  <si>
    <t>2022-10-05</t>
  </si>
  <si>
    <t>2/2023: O rozsahu, způsobu a lhůtách odstraňování závad ve schůdnosti chodníků, místních komunikací a průjezdních úseků silnic a vymezení úseků místních komunikací a chodníků, na kterých se pro jejich malý dopravní význam nezajišťuje sjízdnost a schůdnost odstraňováním sněhu a náledí; 2/2023: O rozsahu, způsobu a lhůtách odstraňování závad ve schůdnosti chodníků, místních komunikací a průjezdních úseků silnic a vymezení úseků místních komunikací a chodníků, na kterých se pro jejich malý dopravní význam nezajišťuje sjízdnost a schůdnost odstraňováním sněhu a náledí</t>
  </si>
  <si>
    <t>1089971947</t>
  </si>
  <si>
    <t>1/2022</t>
  </si>
  <si>
    <t>2022-07-13</t>
  </si>
  <si>
    <t>1055417910</t>
  </si>
  <si>
    <t>03/2021</t>
  </si>
  <si>
    <t>1/2022: O stanovení obecního systému odpadového hospodářství</t>
  </si>
  <si>
    <t>10/2023: O stanovení obecního systému odpadového hospodářství; 10/2023: O stanovení obecního systému odpadového hospodářství</t>
  </si>
  <si>
    <t>1054223629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</si>
</sst>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9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46274</v>
      </c>
      <c r="I2" s="1">
        <v>46288.36208456875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HYPERLINK("https://sbirkapp.gov.cz/detail/SPPHFIRLSEUEWNWQ", "https://sbirkapp.gov.cz/detail/SPPHFIRLSEUEWNWQ")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46183</v>
      </c>
      <c r="I3" s="1">
        <v>46197.48472246051</v>
      </c>
      <c r="J3" t="s">
        <v>38</v>
      </c>
      <c r="K3" t="s">
        <v>31</v>
      </c>
      <c r="M3" t="s">
        <v>32</v>
      </c>
      <c r="N3" t="s">
        <v>33</v>
      </c>
      <c r="P3" t="s">
        <v>39</v>
      </c>
      <c r="Q3" t="s">
        <v>40</v>
      </c>
      <c r="S3" t="b">
        <v>1</v>
      </c>
      <c r="U3" s="2">
        <f>HYPERLINK("https://sbirkapp.gov.cz/detail/SPP5MIPQWMYFU5QK", "https://sbirkapp.gov.cz/detail/SPP5MIPQWMYFU5QK")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46092</v>
      </c>
      <c r="I4" s="1">
        <v>46097.56510753178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HYPERLINK("https://sbirkapp.gov.cz/detail/SPPRWKK3JAMXHMN2", "https://sbirkapp.gov.cz/detail/SPPRWKK3JAMXHMN2")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45994</v>
      </c>
      <c r="I5" s="1">
        <v>45999.37825566692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HYPERLINK("https://sbirkapp.gov.cz/detail/SPPEKU6ENZ45MPZK", "https://sbirkapp.gov.cz/detail/SPPEKU6ENZ45MPZK")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57</v>
      </c>
      <c r="G6" t="s">
        <v>58</v>
      </c>
      <c r="H6" s="1">
        <v>45637</v>
      </c>
      <c r="I6" s="1">
        <v>45666.58825938333</v>
      </c>
      <c r="J6" t="s">
        <v>59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HYPERLINK("https://sbirkapp.gov.cz/detail/SPPKPGPEDR3EWXOO", "https://sbirkapp.gov.cz/detail/SPPKPGPEDR3EWXOO")</f>
        <v>0</v>
      </c>
      <c r="V6" t="s">
        <v>63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45630</v>
      </c>
      <c r="I7" s="1">
        <v>45631.57598641977</v>
      </c>
      <c r="J7" t="s">
        <v>66</v>
      </c>
      <c r="K7" t="s">
        <v>31</v>
      </c>
      <c r="M7" t="s">
        <v>67</v>
      </c>
      <c r="N7" t="s">
        <v>68</v>
      </c>
      <c r="O7" t="s">
        <v>69</v>
      </c>
      <c r="S7" t="b">
        <v>1</v>
      </c>
      <c r="U7" s="2">
        <f>HYPERLINK("https://sbirkapp.gov.cz/detail/SPP7NLUV66CCBVIG", "https://sbirkapp.gov.cz/detail/SPP7NLUV66CCBVIG")</f>
        <v>0</v>
      </c>
      <c r="V7" t="s">
        <v>70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28</v>
      </c>
      <c r="G8" t="s">
        <v>72</v>
      </c>
      <c r="H8" s="1">
        <v>45630</v>
      </c>
      <c r="I8" s="1">
        <v>45631.57545324099</v>
      </c>
      <c r="J8" t="s">
        <v>66</v>
      </c>
      <c r="K8" t="s">
        <v>31</v>
      </c>
      <c r="M8" t="s">
        <v>73</v>
      </c>
      <c r="N8" t="s">
        <v>74</v>
      </c>
      <c r="O8" t="s">
        <v>75</v>
      </c>
      <c r="S8" t="b">
        <v>1</v>
      </c>
      <c r="U8" s="2">
        <f>HYPERLINK("https://sbirkapp.gov.cz/detail/SPPIPMOT6VRDB3RA", "https://sbirkapp.gov.cz/detail/SPPIPMOT6VRDB3RA")</f>
        <v>0</v>
      </c>
      <c r="V8" t="s">
        <v>76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28</v>
      </c>
      <c r="G9" t="s">
        <v>78</v>
      </c>
      <c r="H9" s="1">
        <v>45630</v>
      </c>
      <c r="I9" s="1">
        <v>45631.56609995913</v>
      </c>
      <c r="J9" t="s">
        <v>66</v>
      </c>
      <c r="K9" t="s">
        <v>31</v>
      </c>
      <c r="M9" t="s">
        <v>79</v>
      </c>
      <c r="N9" t="s">
        <v>80</v>
      </c>
      <c r="P9" t="s">
        <v>81</v>
      </c>
      <c r="S9" t="b">
        <v>1</v>
      </c>
      <c r="U9" s="2">
        <f>HYPERLINK("https://sbirkapp.gov.cz/detail/SPPOCCNG5LO7M3N4", "https://sbirkapp.gov.cz/detail/SPPOCCNG5LO7M3N4")</f>
        <v>0</v>
      </c>
      <c r="V9" t="s">
        <v>82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84</v>
      </c>
      <c r="H10" s="1">
        <v>45630</v>
      </c>
      <c r="I10" s="1">
        <v>45631.55854064388</v>
      </c>
      <c r="J10" t="s">
        <v>66</v>
      </c>
      <c r="K10" t="s">
        <v>31</v>
      </c>
      <c r="M10" t="s">
        <v>79</v>
      </c>
      <c r="N10" t="s">
        <v>80</v>
      </c>
      <c r="P10" t="s">
        <v>85</v>
      </c>
      <c r="S10" t="b">
        <v>1</v>
      </c>
      <c r="U10" s="2">
        <f>HYPERLINK("https://sbirkapp.gov.cz/detail/SPP2Q52YQAJYQ4BO", "https://sbirkapp.gov.cz/detail/SPP2Q52YQAJYQ4BO")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38880</v>
      </c>
      <c r="I11" s="1">
        <v>45631.55325470657</v>
      </c>
      <c r="J11" t="s">
        <v>89</v>
      </c>
      <c r="K11" t="s">
        <v>90</v>
      </c>
      <c r="L11" s="1">
        <v>38882</v>
      </c>
      <c r="M11" t="s">
        <v>91</v>
      </c>
      <c r="N11" t="s">
        <v>92</v>
      </c>
      <c r="S11" t="b">
        <v>1</v>
      </c>
      <c r="U11" s="2">
        <f>HYPERLINK("https://sbirkapp.gov.cz/detail/SPPYXE3WINK4I37C", "https://sbirkapp.gov.cz/detail/SPPYXE3WINK4I37C")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45539</v>
      </c>
      <c r="I12" s="1">
        <v>45540.5633993905</v>
      </c>
      <c r="J12" t="s">
        <v>96</v>
      </c>
      <c r="K12" t="s">
        <v>31</v>
      </c>
      <c r="M12" t="s">
        <v>97</v>
      </c>
      <c r="N12" t="s">
        <v>98</v>
      </c>
      <c r="P12" t="s">
        <v>99</v>
      </c>
      <c r="S12" t="b">
        <v>1</v>
      </c>
      <c r="U12" s="2">
        <f>HYPERLINK("https://sbirkapp.gov.cz/detail/SPPKJTBVFJMXC4GQ", "https://sbirkapp.gov.cz/detail/SPPKJTBVFJMXC4GQ")</f>
        <v>0</v>
      </c>
      <c r="V12" t="s">
        <v>100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102</v>
      </c>
      <c r="H13" s="1">
        <v>45539</v>
      </c>
      <c r="I13" s="1">
        <v>45540.56181020498</v>
      </c>
      <c r="J13" t="s">
        <v>96</v>
      </c>
      <c r="K13" t="s">
        <v>31</v>
      </c>
      <c r="M13" t="s">
        <v>103</v>
      </c>
      <c r="N13" t="s">
        <v>104</v>
      </c>
      <c r="O13" t="s">
        <v>105</v>
      </c>
      <c r="S13" t="b">
        <v>1</v>
      </c>
      <c r="U13" s="2">
        <f>HYPERLINK("https://sbirkapp.gov.cz/detail/SPPJPZEZ7UEHAG4A", "https://sbirkapp.gov.cz/detail/SPPJPZEZ7UEHAG4A")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108</v>
      </c>
      <c r="H14" s="1">
        <v>45273</v>
      </c>
      <c r="I14" s="1">
        <v>45274.34261730591</v>
      </c>
      <c r="J14" t="s">
        <v>109</v>
      </c>
      <c r="K14" t="s">
        <v>31</v>
      </c>
      <c r="M14" t="s">
        <v>67</v>
      </c>
      <c r="N14" t="s">
        <v>68</v>
      </c>
      <c r="P14" t="s">
        <v>110</v>
      </c>
      <c r="Q14" t="s">
        <v>111</v>
      </c>
      <c r="S14" t="b">
        <v>1</v>
      </c>
      <c r="U14" s="2">
        <f>HYPERLINK("https://sbirkapp.gov.cz/detail/SPPMPVEV4XNQFYTO", "https://sbirkapp.gov.cz/detail/SPPMPVEV4XNQFYTO")</f>
        <v>0</v>
      </c>
      <c r="V14" t="s">
        <v>112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28</v>
      </c>
      <c r="G15" t="s">
        <v>114</v>
      </c>
      <c r="H15" s="1">
        <v>45273</v>
      </c>
      <c r="I15" s="1">
        <v>45274.34199389321</v>
      </c>
      <c r="J15" t="s">
        <v>109</v>
      </c>
      <c r="K15" t="s">
        <v>31</v>
      </c>
      <c r="M15" t="s">
        <v>115</v>
      </c>
      <c r="N15" t="s">
        <v>116</v>
      </c>
      <c r="P15" t="s">
        <v>117</v>
      </c>
      <c r="S15" t="b">
        <v>1</v>
      </c>
      <c r="U15" s="2">
        <f>HYPERLINK("https://sbirkapp.gov.cz/detail/SPP2AFS22RJEYIL6", "https://sbirkapp.gov.cz/detail/SPP2AFS22RJEYIL6")</f>
        <v>0</v>
      </c>
      <c r="V15" t="s">
        <v>118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119</v>
      </c>
      <c r="F16" t="s">
        <v>28</v>
      </c>
      <c r="G16" t="s">
        <v>43</v>
      </c>
      <c r="H16" s="1">
        <v>45273</v>
      </c>
      <c r="I16" s="1">
        <v>45274.3412160108</v>
      </c>
      <c r="J16" t="s">
        <v>109</v>
      </c>
      <c r="K16" t="s">
        <v>31</v>
      </c>
      <c r="M16" t="s">
        <v>45</v>
      </c>
      <c r="N16" t="s">
        <v>46</v>
      </c>
      <c r="R16" t="s">
        <v>120</v>
      </c>
      <c r="S16" t="b">
        <v>0</v>
      </c>
      <c r="T16" s="1">
        <v>46113</v>
      </c>
      <c r="U16" s="2">
        <f>HYPERLINK("https://sbirkapp.gov.cz/detail/SPPVKUBQETV66NKE", "https://sbirkapp.gov.cz/detail/SPPVKUBQETV66NKE")</f>
        <v>0</v>
      </c>
      <c r="V16" t="s">
        <v>121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57</v>
      </c>
      <c r="G17" t="s">
        <v>123</v>
      </c>
      <c r="H17" s="1">
        <v>41605</v>
      </c>
      <c r="I17" s="1">
        <v>45267.5996503805</v>
      </c>
      <c r="J17" t="s">
        <v>124</v>
      </c>
      <c r="K17" t="s">
        <v>90</v>
      </c>
      <c r="L17" s="1">
        <v>41610</v>
      </c>
      <c r="M17" t="s">
        <v>125</v>
      </c>
      <c r="N17" t="s">
        <v>126</v>
      </c>
      <c r="S17" t="b">
        <v>1</v>
      </c>
      <c r="U17" s="2">
        <f>HYPERLINK("https://sbirkapp.gov.cz/detail/SPPLIVIHMDIPCC36", "https://sbirkapp.gov.cz/detail/SPPLIVIHMDIPCC36")</f>
        <v>0</v>
      </c>
      <c r="V17" t="s">
        <v>127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128</v>
      </c>
      <c r="F18" t="s">
        <v>28</v>
      </c>
      <c r="G18" t="s">
        <v>129</v>
      </c>
      <c r="H18" s="1">
        <v>44545</v>
      </c>
      <c r="I18" s="1">
        <v>45267.5985375719</v>
      </c>
      <c r="J18" t="s">
        <v>130</v>
      </c>
      <c r="K18" t="s">
        <v>90</v>
      </c>
      <c r="L18" s="1">
        <v>44546</v>
      </c>
      <c r="M18" t="s">
        <v>73</v>
      </c>
      <c r="N18" t="s">
        <v>74</v>
      </c>
      <c r="Q18" t="s">
        <v>131</v>
      </c>
      <c r="S18" t="b">
        <v>1</v>
      </c>
      <c r="U18" s="2">
        <f>HYPERLINK("https://sbirkapp.gov.cz/detail/SPPLKRKYIDEPIOCA", "https://sbirkapp.gov.cz/detail/SPPLKRKYIDEPIOCA")</f>
        <v>0</v>
      </c>
      <c r="V18" t="s">
        <v>132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133</v>
      </c>
      <c r="F19" t="s">
        <v>28</v>
      </c>
      <c r="G19" t="s">
        <v>134</v>
      </c>
      <c r="H19" s="1">
        <v>43992</v>
      </c>
      <c r="I19" s="1">
        <v>45267.59745078209</v>
      </c>
      <c r="J19" t="s">
        <v>135</v>
      </c>
      <c r="K19" t="s">
        <v>90</v>
      </c>
      <c r="L19" s="1">
        <v>43993</v>
      </c>
      <c r="M19" t="s">
        <v>136</v>
      </c>
      <c r="N19" t="s">
        <v>137</v>
      </c>
      <c r="R19" t="s">
        <v>138</v>
      </c>
      <c r="S19" t="b">
        <v>0</v>
      </c>
      <c r="T19" s="1">
        <v>45646</v>
      </c>
      <c r="U19" s="2">
        <f>HYPERLINK("https://sbirkapp.gov.cz/detail/SPPNMU52GPIEK5QQ", "https://sbirkapp.gov.cz/detail/SPPNMU52GPIEK5QQ")</f>
        <v>0</v>
      </c>
      <c r="V19" t="s">
        <v>139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140</v>
      </c>
      <c r="F20" t="s">
        <v>28</v>
      </c>
      <c r="G20" t="s">
        <v>141</v>
      </c>
      <c r="H20" s="1">
        <v>43726</v>
      </c>
      <c r="I20" s="1">
        <v>45267.57467884652</v>
      </c>
      <c r="J20" t="s">
        <v>142</v>
      </c>
      <c r="K20" t="s">
        <v>90</v>
      </c>
      <c r="L20" s="1">
        <v>43728</v>
      </c>
      <c r="M20" t="s">
        <v>143</v>
      </c>
      <c r="N20" t="s">
        <v>144</v>
      </c>
      <c r="R20" t="s">
        <v>145</v>
      </c>
      <c r="S20" t="b">
        <v>0</v>
      </c>
      <c r="T20" s="1">
        <v>46014</v>
      </c>
      <c r="U20" s="2">
        <f>HYPERLINK("https://sbirkapp.gov.cz/detail/SPP4EZQJUOF3G3LO", "https://sbirkapp.gov.cz/detail/SPP4EZQJUOF3G3LO")</f>
        <v>0</v>
      </c>
      <c r="V20" t="s">
        <v>146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147</v>
      </c>
      <c r="F21" t="s">
        <v>28</v>
      </c>
      <c r="G21" t="s">
        <v>148</v>
      </c>
      <c r="H21" s="1">
        <v>43355</v>
      </c>
      <c r="I21" s="1">
        <v>45267.57344004888</v>
      </c>
      <c r="J21" t="s">
        <v>149</v>
      </c>
      <c r="K21" t="s">
        <v>90</v>
      </c>
      <c r="L21" s="1">
        <v>43375</v>
      </c>
      <c r="M21" t="s">
        <v>150</v>
      </c>
      <c r="N21" t="s">
        <v>151</v>
      </c>
      <c r="S21" t="b">
        <v>1</v>
      </c>
      <c r="U21" s="2">
        <f>HYPERLINK("https://sbirkapp.gov.cz/detail/SPPGES4KFJP5VDVG", "https://sbirkapp.gov.cz/detail/SPPGES4KFJP5VDVG")</f>
        <v>0</v>
      </c>
      <c r="V21" t="s">
        <v>152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153</v>
      </c>
      <c r="F22" t="s">
        <v>28</v>
      </c>
      <c r="G22" t="s">
        <v>37</v>
      </c>
      <c r="H22" s="1">
        <v>43264</v>
      </c>
      <c r="I22" s="1">
        <v>45267.57235966274</v>
      </c>
      <c r="J22" t="s">
        <v>154</v>
      </c>
      <c r="K22" t="s">
        <v>90</v>
      </c>
      <c r="L22" s="1">
        <v>43283</v>
      </c>
      <c r="M22" t="s">
        <v>32</v>
      </c>
      <c r="N22" t="s">
        <v>33</v>
      </c>
      <c r="R22" t="s">
        <v>34</v>
      </c>
      <c r="S22" t="b">
        <v>0</v>
      </c>
      <c r="T22" s="1">
        <v>46212</v>
      </c>
      <c r="U22" s="2">
        <f>HYPERLINK("https://sbirkapp.gov.cz/detail/SPPAZVZMFQWYYBMO", "https://sbirkapp.gov.cz/detail/SPPAZVZMFQWYYBMO")</f>
        <v>0</v>
      </c>
      <c r="V22" t="s">
        <v>155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122</v>
      </c>
      <c r="F23" t="s">
        <v>156</v>
      </c>
      <c r="G23" t="s">
        <v>157</v>
      </c>
      <c r="H23" t="s">
        <v>157</v>
      </c>
      <c r="I23" t="s">
        <v>157</v>
      </c>
      <c r="J23" t="s">
        <v>157</v>
      </c>
      <c r="K23" t="s">
        <v>157</v>
      </c>
      <c r="L23" t="s">
        <v>157</v>
      </c>
      <c r="M23" t="s">
        <v>157</v>
      </c>
      <c r="N23" t="s">
        <v>157</v>
      </c>
      <c r="O23" t="s">
        <v>157</v>
      </c>
      <c r="P23" t="s">
        <v>157</v>
      </c>
      <c r="Q23" t="s">
        <v>157</v>
      </c>
      <c r="R23" t="s">
        <v>157</v>
      </c>
      <c r="S23" t="s">
        <v>157</v>
      </c>
      <c r="T23" t="s">
        <v>157</v>
      </c>
      <c r="U23" t="s">
        <v>157</v>
      </c>
      <c r="V23" t="s">
        <v>158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159</v>
      </c>
      <c r="F24" t="s">
        <v>28</v>
      </c>
      <c r="G24" t="s">
        <v>160</v>
      </c>
      <c r="H24" s="1">
        <v>43047</v>
      </c>
      <c r="I24" s="1">
        <v>45267.56960953177</v>
      </c>
      <c r="J24" t="s">
        <v>161</v>
      </c>
      <c r="K24" t="s">
        <v>90</v>
      </c>
      <c r="L24" s="1">
        <v>43048</v>
      </c>
      <c r="M24" t="s">
        <v>162</v>
      </c>
      <c r="N24" t="s">
        <v>163</v>
      </c>
      <c r="R24" t="s">
        <v>164</v>
      </c>
      <c r="S24" t="b">
        <v>0</v>
      </c>
      <c r="T24" s="1">
        <v>45658</v>
      </c>
      <c r="U24" s="2">
        <f>HYPERLINK("https://sbirkapp.gov.cz/detail/SPPU6BZWD4JEJJOK", "https://sbirkapp.gov.cz/detail/SPPU6BZWD4JEJJOK")</f>
        <v>0</v>
      </c>
      <c r="V24" t="s">
        <v>165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166</v>
      </c>
      <c r="F25" t="s">
        <v>28</v>
      </c>
      <c r="G25" t="s">
        <v>167</v>
      </c>
      <c r="H25" s="1">
        <v>42256</v>
      </c>
      <c r="I25" s="1">
        <v>45267.56852763906</v>
      </c>
      <c r="J25" t="s">
        <v>168</v>
      </c>
      <c r="K25" t="s">
        <v>90</v>
      </c>
      <c r="L25" s="1">
        <v>42258</v>
      </c>
      <c r="M25" t="s">
        <v>169</v>
      </c>
      <c r="N25" t="s">
        <v>170</v>
      </c>
      <c r="S25" t="b">
        <v>1</v>
      </c>
      <c r="U25" s="2">
        <f>HYPERLINK("https://sbirkapp.gov.cz/detail/SPPPWO6QPELAU74C", "https://sbirkapp.gov.cz/detail/SPPPWO6QPELAU74C")</f>
        <v>0</v>
      </c>
      <c r="V25" t="s">
        <v>171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172</v>
      </c>
      <c r="F26" t="s">
        <v>28</v>
      </c>
      <c r="G26" t="s">
        <v>173</v>
      </c>
      <c r="H26" s="1">
        <v>41619</v>
      </c>
      <c r="I26" s="1">
        <v>45212.56793655857</v>
      </c>
      <c r="J26" t="s">
        <v>174</v>
      </c>
      <c r="K26" t="s">
        <v>90</v>
      </c>
      <c r="L26" s="1">
        <v>41626</v>
      </c>
      <c r="M26" t="s">
        <v>175</v>
      </c>
      <c r="N26" t="s">
        <v>176</v>
      </c>
      <c r="S26" t="b">
        <v>1</v>
      </c>
      <c r="U26" s="2">
        <f>HYPERLINK("https://sbirkapp.gov.cz/detail/SPPYNLKWM53JBIRS", "https://sbirkapp.gov.cz/detail/SPPYNLKWM53JBIRS")</f>
        <v>0</v>
      </c>
      <c r="V26" t="s">
        <v>177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178</v>
      </c>
      <c r="F27" t="s">
        <v>28</v>
      </c>
      <c r="G27" t="s">
        <v>179</v>
      </c>
      <c r="H27" s="1">
        <v>41437</v>
      </c>
      <c r="I27" s="1">
        <v>45212.56685999207</v>
      </c>
      <c r="J27" t="s">
        <v>180</v>
      </c>
      <c r="K27" t="s">
        <v>90</v>
      </c>
      <c r="L27" s="1">
        <v>41439</v>
      </c>
      <c r="M27" t="s">
        <v>181</v>
      </c>
      <c r="N27" t="s">
        <v>182</v>
      </c>
      <c r="S27" t="b">
        <v>1</v>
      </c>
      <c r="U27" s="2">
        <f>HYPERLINK("https://sbirkapp.gov.cz/detail/SPP2VDUQOFZEVE5E", "https://sbirkapp.gov.cz/detail/SPP2VDUQOFZEVE5E")</f>
        <v>0</v>
      </c>
      <c r="V27" t="s">
        <v>183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122</v>
      </c>
      <c r="F28" t="s">
        <v>28</v>
      </c>
      <c r="G28" t="s">
        <v>184</v>
      </c>
      <c r="H28" s="1">
        <v>41360</v>
      </c>
      <c r="I28" s="1">
        <v>45212.5657669834</v>
      </c>
      <c r="J28" t="s">
        <v>185</v>
      </c>
      <c r="K28" t="s">
        <v>90</v>
      </c>
      <c r="L28" s="1">
        <v>41361</v>
      </c>
      <c r="M28" t="s">
        <v>186</v>
      </c>
      <c r="N28" t="s">
        <v>187</v>
      </c>
      <c r="R28" t="s">
        <v>188</v>
      </c>
      <c r="S28" t="b">
        <v>0</v>
      </c>
      <c r="T28" s="1">
        <v>45646</v>
      </c>
      <c r="U28" s="2">
        <f>HYPERLINK("https://sbirkapp.gov.cz/detail/SPPLC5B7CV2DEH6G", "https://sbirkapp.gov.cz/detail/SPPLC5B7CV2DEH6G")</f>
        <v>0</v>
      </c>
      <c r="V28" t="s">
        <v>189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190</v>
      </c>
      <c r="F29" t="s">
        <v>28</v>
      </c>
      <c r="G29" t="s">
        <v>191</v>
      </c>
      <c r="H29" s="1">
        <v>45182</v>
      </c>
      <c r="I29" s="1">
        <v>45212.41067273573</v>
      </c>
      <c r="J29" t="s">
        <v>109</v>
      </c>
      <c r="K29" t="s">
        <v>31</v>
      </c>
      <c r="M29" t="s">
        <v>192</v>
      </c>
      <c r="N29" t="s">
        <v>193</v>
      </c>
      <c r="S29" t="b">
        <v>1</v>
      </c>
      <c r="U29" s="2">
        <f>HYPERLINK("https://sbirkapp.gov.cz/detail/SPPSH7JSEFHBLIYY", "https://sbirkapp.gov.cz/detail/SPPSH7JSEFHBLIYY")</f>
        <v>0</v>
      </c>
      <c r="V29" t="s">
        <v>194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195</v>
      </c>
      <c r="F30" t="s">
        <v>28</v>
      </c>
      <c r="G30" t="s">
        <v>102</v>
      </c>
      <c r="H30" s="1">
        <v>45182</v>
      </c>
      <c r="I30" s="1">
        <v>45212.40744082753</v>
      </c>
      <c r="J30" t="s">
        <v>109</v>
      </c>
      <c r="K30" t="s">
        <v>31</v>
      </c>
      <c r="M30" t="s">
        <v>103</v>
      </c>
      <c r="N30" t="s">
        <v>104</v>
      </c>
      <c r="Q30" t="s">
        <v>196</v>
      </c>
      <c r="S30" t="b">
        <v>1</v>
      </c>
      <c r="U30" s="2">
        <f>HYPERLINK("https://sbirkapp.gov.cz/detail/SPPFVSN25OFXA3W2", "https://sbirkapp.gov.cz/detail/SPPFVSN25OFXA3W2")</f>
        <v>0</v>
      </c>
      <c r="V30" t="s">
        <v>197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198</v>
      </c>
      <c r="F31" t="s">
        <v>28</v>
      </c>
      <c r="G31" t="s">
        <v>199</v>
      </c>
      <c r="H31" s="1">
        <v>45182</v>
      </c>
      <c r="I31" s="1">
        <v>45212.40165192095</v>
      </c>
      <c r="J31" t="s">
        <v>109</v>
      </c>
      <c r="K31" t="s">
        <v>31</v>
      </c>
      <c r="M31" t="s">
        <v>200</v>
      </c>
      <c r="N31" t="s">
        <v>201</v>
      </c>
      <c r="S31" t="b">
        <v>1</v>
      </c>
      <c r="U31" s="2">
        <f>HYPERLINK("https://sbirkapp.gov.cz/detail/SPPKPI5VLRO2G4JM", "https://sbirkapp.gov.cz/detail/SPPKPI5VLRO2G4JM")</f>
        <v>0</v>
      </c>
      <c r="V31" t="s">
        <v>202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203</v>
      </c>
      <c r="F32" t="s">
        <v>28</v>
      </c>
      <c r="G32" t="s">
        <v>114</v>
      </c>
      <c r="H32" s="1">
        <v>45182</v>
      </c>
      <c r="I32" s="1">
        <v>45210.37969566978</v>
      </c>
      <c r="J32" t="s">
        <v>109</v>
      </c>
      <c r="K32" t="s">
        <v>31</v>
      </c>
      <c r="M32" t="s">
        <v>115</v>
      </c>
      <c r="N32" t="s">
        <v>116</v>
      </c>
      <c r="R32" t="s">
        <v>204</v>
      </c>
      <c r="S32" t="b">
        <v>0</v>
      </c>
      <c r="T32" s="1">
        <v>45292</v>
      </c>
      <c r="U32" s="2">
        <f>HYPERLINK("https://sbirkapp.gov.cz/detail/SPPRYTNLL2I2R62K", "https://sbirkapp.gov.cz/detail/SPPRYTNLL2I2R62K")</f>
        <v>0</v>
      </c>
      <c r="V32" t="s">
        <v>205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206</v>
      </c>
      <c r="F33" t="s">
        <v>28</v>
      </c>
      <c r="G33" t="s">
        <v>207</v>
      </c>
      <c r="H33" s="1">
        <v>45091</v>
      </c>
      <c r="I33" s="1">
        <v>45104.61623944069</v>
      </c>
      <c r="J33" t="s">
        <v>208</v>
      </c>
      <c r="K33" t="s">
        <v>31</v>
      </c>
      <c r="M33" t="s">
        <v>209</v>
      </c>
      <c r="N33" t="s">
        <v>210</v>
      </c>
      <c r="S33" t="b">
        <v>1</v>
      </c>
      <c r="U33" s="2">
        <f>HYPERLINK("https://sbirkapp.gov.cz/detail/SPPD2ROSUEELWKUC", "https://sbirkapp.gov.cz/detail/SPPD2ROSUEELWKUC")</f>
        <v>0</v>
      </c>
      <c r="V33" t="s">
        <v>211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212</v>
      </c>
      <c r="F34" t="s">
        <v>57</v>
      </c>
      <c r="G34" t="s">
        <v>58</v>
      </c>
      <c r="H34" s="1">
        <v>45042</v>
      </c>
      <c r="I34" s="1">
        <v>45061.64742930909</v>
      </c>
      <c r="J34" t="s">
        <v>213</v>
      </c>
      <c r="K34" t="s">
        <v>31</v>
      </c>
      <c r="M34" t="s">
        <v>214</v>
      </c>
      <c r="N34" t="s">
        <v>215</v>
      </c>
      <c r="P34" t="s">
        <v>216</v>
      </c>
      <c r="R34" t="s">
        <v>217</v>
      </c>
      <c r="S34" t="b">
        <v>0</v>
      </c>
      <c r="T34" s="1">
        <v>45681</v>
      </c>
      <c r="U34" s="2">
        <f>HYPERLINK("https://sbirkapp.gov.cz/detail/SPPINW5CIQ5IMFGG", "https://sbirkapp.gov.cz/detail/SPPINW5CIQ5IMFGG")</f>
        <v>0</v>
      </c>
      <c r="V34" t="s">
        <v>218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219</v>
      </c>
      <c r="F35" t="s">
        <v>28</v>
      </c>
      <c r="G35" t="s">
        <v>220</v>
      </c>
      <c r="H35" s="1">
        <v>44993</v>
      </c>
      <c r="I35" s="1">
        <v>45002.50961036841</v>
      </c>
      <c r="J35" t="s">
        <v>221</v>
      </c>
      <c r="K35" t="s">
        <v>31</v>
      </c>
      <c r="M35" t="s">
        <v>222</v>
      </c>
      <c r="N35" t="s">
        <v>223</v>
      </c>
      <c r="S35" t="b">
        <v>1</v>
      </c>
      <c r="U35" s="2">
        <f>HYPERLINK("https://sbirkapp.gov.cz/detail/SPPNTX2MRXEI4O2Y", "https://sbirkapp.gov.cz/detail/SPPNTX2MRXEI4O2Y")</f>
        <v>0</v>
      </c>
      <c r="V35" t="s">
        <v>224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225</v>
      </c>
      <c r="F36" t="s">
        <v>57</v>
      </c>
      <c r="G36" t="s">
        <v>58</v>
      </c>
      <c r="H36" s="1">
        <v>44825</v>
      </c>
      <c r="I36" s="1">
        <v>44839.50110659478</v>
      </c>
      <c r="J36" t="s">
        <v>226</v>
      </c>
      <c r="K36" t="s">
        <v>31</v>
      </c>
      <c r="M36" t="s">
        <v>214</v>
      </c>
      <c r="N36" t="s">
        <v>215</v>
      </c>
      <c r="R36" t="s">
        <v>227</v>
      </c>
      <c r="S36" t="b">
        <v>0</v>
      </c>
      <c r="T36" s="1">
        <v>45076</v>
      </c>
      <c r="U36" s="2">
        <f>HYPERLINK("https://sbirkapp.gov.cz/detail/SPPUFFFDKGLIVQIY", "https://sbirkapp.gov.cz/detail/SPPUFFFDKGLIVQIY")</f>
        <v>0</v>
      </c>
      <c r="V36" t="s">
        <v>228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229</v>
      </c>
      <c r="F37" t="s">
        <v>28</v>
      </c>
      <c r="G37" t="s">
        <v>108</v>
      </c>
      <c r="H37" s="1">
        <v>44727</v>
      </c>
      <c r="I37" s="1">
        <v>44740.53290724767</v>
      </c>
      <c r="J37" t="s">
        <v>230</v>
      </c>
      <c r="K37" t="s">
        <v>31</v>
      </c>
      <c r="M37" t="s">
        <v>67</v>
      </c>
      <c r="N37" t="s">
        <v>68</v>
      </c>
      <c r="O37" t="s">
        <v>110</v>
      </c>
      <c r="S37" t="b">
        <v>1</v>
      </c>
      <c r="U37" s="2">
        <f>HYPERLINK("https://sbirkapp.gov.cz/detail/SPPSSC2J6UL32AUK", "https://sbirkapp.gov.cz/detail/SPPSSC2J6UL32AUK")</f>
        <v>0</v>
      </c>
      <c r="V37" t="s">
        <v>231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232</v>
      </c>
      <c r="F38" t="s">
        <v>28</v>
      </c>
      <c r="G38" t="s">
        <v>108</v>
      </c>
      <c r="H38" s="1">
        <v>44440</v>
      </c>
      <c r="I38" s="1">
        <v>44736.50033834596</v>
      </c>
      <c r="J38" t="s">
        <v>130</v>
      </c>
      <c r="K38" t="s">
        <v>90</v>
      </c>
      <c r="L38" s="1">
        <v>44441</v>
      </c>
      <c r="M38" t="s">
        <v>67</v>
      </c>
      <c r="N38" t="s">
        <v>68</v>
      </c>
      <c r="Q38" t="s">
        <v>233</v>
      </c>
      <c r="R38" t="s">
        <v>234</v>
      </c>
      <c r="S38" t="b">
        <v>0</v>
      </c>
      <c r="T38" s="1">
        <v>45292</v>
      </c>
      <c r="U38" s="2">
        <f>HYPERLINK("https://sbirkapp.gov.cz/detail/SPPMDDBL4GR7ZWFE", "https://sbirkapp.gov.cz/detail/SPPMDDBL4GR7ZWFE")</f>
        <v>0</v>
      </c>
      <c r="V38" t="s">
        <v>235</v>
      </c>
      <c r="W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2026-10-15T04:43:07Z</dcterms:created>
  <dcterms:modified xsi:type="dcterms:W3CDTF">2026-10-15T04:43:07Z</dcterms:modified>
</cp:coreProperties>
</file>