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<sst xmlns="http://schemas.openxmlformats.org/spreadsheetml/2006/main" count="722" uniqueCount="308">
  <si>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</si>
  <si>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</si>
  <si>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</si>
  <si>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</si>
  <si>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</si>
  <si>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</si>
  <si>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</si>
  <si>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</si>
  <si>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</si>
  <si>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</si>
  <si>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</si>
  <si>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</si>
  <si>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</si>
  <si>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</si>
  <si>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</si>
  <si>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</si>
  <si>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</si>
  <si>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</si>
  <si>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</si>
  <si>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</si>
  <si>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</si>
  <si>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</si>
  <si>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</si>
  <si>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Kroměříž</t>
  </si>
  <si>
    <t>00287351</t>
  </si>
  <si>
    <t>bg2bfur</t>
  </si>
  <si>
    <t>Zlínský kraj</t>
  </si>
  <si>
    <t>3/2026</t>
  </si>
  <si>
    <t>Obecně závazná vyhláška</t>
  </si>
  <si>
    <t>kterou se mění obecně závazná vyhláška města Kroměříže č. 1/2026,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</si>
  <si>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2026-07-04</t>
  </si>
  <si>
    <t>Běžný</t>
  </si>
  <si>
    <t>noční klid; veřejný pořádek - podmínky pro pořádání veřejně přístupných akcí</t>
  </si>
  <si>
    <t>zákon č. 251/2016 Sb., o některých přestupcích - § 5 odst. 7; zákon č. 128/2000 Sb., o obcích - § 10 písm. b) - podmínky pro pořádání veřejně přístupných akcí</t>
  </si>
  <si>
    <t>1/2026: o stanovení podmínek pro pořádání, průběh a ukončení veřejnosti přístupných sportovních a kulturních podniků, včetně tanečních zábav, diskoték a jiných kulturních podniků v rozsahu nezbytném k zajištění veřejného pořádku a o nočním klidu; 2/2026: kterou se mění obecně závazná vyhláška města Kroměříže č. 1/2026,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</si>
  <si>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1717721951</t>
  </si>
  <si>
    <t>2/2026</t>
  </si>
  <si>
    <t>2026-05-09</t>
  </si>
  <si>
    <t>1/2026: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</si>
  <si>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3/2026: kterou se mění obecně závazná vyhláška města Kroměříže č. 1/2026,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</si>
  <si>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1685988397</t>
  </si>
  <si>
    <t>1/2026</t>
  </si>
  <si>
    <t>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</si>
  <si>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2026-03-10</t>
  </si>
  <si>
    <t>2/2025: o stanovení podmínek pro pořádání, průběh a ukončení veřejnosti přístupných sportovních a kulturních podniků, včetně tanečních zábav, diskoték a jiných kulturních podniků v rozsahu nezbytném k zajištění veřejného pořádku a o nočním klidu; 6/2025: kterou se mění obecně závazná vyhláška města Kroměříže č. 2/2025,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</si>
  <si>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2/2026: kterou se mění obecně závazná vyhláška města Kroměříže č. 1/2026, o stanovení podmínek pro pořádání, průběh a ukončení veřejnosti přístupných sportovních a kulturních podniků, včetně tanečních zábav, diskoték a jiných kulturních podniků v rozsahu nezbytném k zajištění veřejného pořádku a o nočním klidu; 3/2026: kterou se mění obecně závazná vyhláška města Kroměříže č. 1/2026,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</si>
  <si>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1654152595</t>
  </si>
  <si>
    <t>9/2025</t>
  </si>
  <si>
    <t xml:space="preserve">o stanovení obecního systému odpadového hospodářství </t>
  </si>
  <si>
    <t>2026-01-01</t>
  </si>
  <si>
    <t>systém odpadového hospodářství</t>
  </si>
  <si>
    <t>zákon č. 541/2020 Sb., o odpadech - § 59 odst. 4</t>
  </si>
  <si>
    <t>1/2025: o stanovení obecního systému odpadového hospodářství</t>
  </si>
  <si>
    <t>1620313055</t>
  </si>
  <si>
    <t>8/2025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</si>
  <si>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</si>
  <si>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</si>
  <si>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</si>
  <si>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9/2023: o místním poplatku za obecní systém odpadového hospodářství</t>
  </si>
  <si>
    <t>1603796807</t>
  </si>
  <si>
    <t>7/2025</t>
  </si>
  <si>
    <t>o městské policii</t>
  </si>
  <si>
    <t>2025-11-25</t>
  </si>
  <si>
    <t>obecní policie</t>
  </si>
  <si>
    <t xml:space="preserve">zákon č. 553/1991 Sb., o obecní policii - § 1 odst. 1 </t>
  </si>
  <si>
    <t>5/2000: kterou se ruší čl. 7 vyhlášky Města Kroměříž č. 6/1992, o Městské policii v Kroměříži a vyhlášky Města Kroměříž č. 27/1993 a 33/1994, kterými se doplňuje vyhláška Města Kroměříž č. 6/1992</t>
  </si>
  <si>
    <t>1603779953</t>
  </si>
  <si>
    <t>6/2025</t>
  </si>
  <si>
    <t>kterou se mění obecně závazná vyhláška města Kroměříže č. 2/2025,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</si>
  <si>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2025-05-10</t>
  </si>
  <si>
    <t>veřejný pořádek - podmínky pro pořádání veřejně přístupných akcí; noční klid</t>
  </si>
  <si>
    <t>zákon č. 128/2000 Sb., o obcích - § 10 písm. b) - podmínky pro pořádání veřejně přístupných akcí; zákon č. 251/2016 Sb., o některých přestupcích - § 5 odst. 7</t>
  </si>
  <si>
    <t>2/2025: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</si>
  <si>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1/2026: o stanovení podmínek pro pořádání, průběh a ukončení veřejnosti přístupných sportovních a kulturních podniků, včetně tanečních zábav, diskoték a jiných kulturních podniků v rozsahu nezbytném k zajištění veřejného pořádku a o nočním klidu; 1/2026: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</si>
  <si>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1514507793</t>
  </si>
  <si>
    <t>5/2025</t>
  </si>
  <si>
    <t>kterou se stanoví školské obvody základních škol zřízených  městem Kroměříž</t>
  </si>
  <si>
    <t>školské obvody - základní školy</t>
  </si>
  <si>
    <t>zákon č. 561/2004 Sb., školský zákon - § 178 odst. 2 písm. b)</t>
  </si>
  <si>
    <t>4/2017: kterou se stanoví školské obvody základních škol zřízených městem Kroměříž</t>
  </si>
  <si>
    <t>1514500243</t>
  </si>
  <si>
    <t>4/2025</t>
  </si>
  <si>
    <t>kterou se stanoví školské obvody mateřských škol zřízených městem Kroměříž</t>
  </si>
  <si>
    <t>školské obvody - mateřské školy</t>
  </si>
  <si>
    <t>zákon č. 561/2004 Sb., školský zákon - § 179 odst. 3 a § 178 odst. 2 písm. b)</t>
  </si>
  <si>
    <t>5/2017: kterou se stanoví školské obvody mateřských škol zřízených městem Kroměříž</t>
  </si>
  <si>
    <t>1514497969</t>
  </si>
  <si>
    <t>3/2025</t>
  </si>
  <si>
    <t>k zajištění udržování čistoty ulic a jiných veřejných prostranství, k ochraně životního prostředí, zeleně v zástavbě a ostatní veřejné zeleně</t>
  </si>
  <si>
    <t>veřejný pořádek - údržba a ochrana veřejné zeleně</t>
  </si>
  <si>
    <t>zákon č. 128/2000 Sb., o obcích - § 10 písm. c) - údržba a ochrana veřejné zeleně</t>
  </si>
  <si>
    <t>2/2012: k zajištění udržování čistoty ulic a jiných veřejných prostranství k ochraně životního prostředí, zeleně v zástavbě a ostatní veřejné zeleně</t>
  </si>
  <si>
    <t>1514492022</t>
  </si>
  <si>
    <t>2/2025</t>
  </si>
  <si>
    <t>2025-03-04</t>
  </si>
  <si>
    <t>1/2024: o stanovení podmínek pro pořádání, průběh a ukončení veřejnosti přístupných sportovních a kulturních podniků, včetně tanečních zábav, diskoték a jiných kulturních podniků v rozsahu nezbytném k zajištění veřejného pořádku a o nočním klidu; 2/2024: kterou se mění obecně závazná vyhláška města Kroměříže č. 1/2024, o stanovení podmínek pro pořádání, průběh a ukončení veřejnosti přístupných sportovních a kulturních podniků, včetně tanečních zábav, diskoték a jiných kulturních podniků v rozsahu nezbytném k zajištění veřejného pořádku a o nočním klidu; 6/2024: kterou se mění obecně závazná vyhláška města Kroměříže č. 1/2024,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</si>
  <si>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6/2025: kterou se mění obecně závazná vyhláška města Kroměříže č. 2/2025,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</si>
  <si>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1481144836</t>
  </si>
  <si>
    <t>1/2025</t>
  </si>
  <si>
    <t>o stanovení obecního systému odpadového hospodářství</t>
  </si>
  <si>
    <t>2025-04-01</t>
  </si>
  <si>
    <t>9/2024: o stanovení obecního systému odpadového hospodářství</t>
  </si>
  <si>
    <t xml:space="preserve">9/2025: o stanovení obecního systému odpadového hospodářství </t>
  </si>
  <si>
    <t>1481120716</t>
  </si>
  <si>
    <t>2/2021</t>
  </si>
  <si>
    <t>Nařízení</t>
  </si>
  <si>
    <t>kterým se doplňuje a mění nařízení města Kroměříže č. 9/2020, kterým se vydává TRŽNÍ ŘÁD</t>
  </si>
  <si>
    <t>2021-06-01</t>
  </si>
  <si>
    <t>Dle přechodného ustanovení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</si>
  <si>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</si>
  <si>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</si>
  <si>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9/2020: kterým se vydává TRŽNÍ ŘÁD</t>
  </si>
  <si>
    <t>1453670832</t>
  </si>
  <si>
    <t>9/2020</t>
  </si>
  <si>
    <t>kterým se vydává TRŽNÍ ŘÁD</t>
  </si>
  <si>
    <t>2021-01-01</t>
  </si>
  <si>
    <t>2/2021: kterým se doplňuje a mění nařízení města Kroměříže č. 9/2020, kterým se vydává TRŽNÍ ŘÁD; 4/2022: kterým se doplňuje a mění nařízení města Kroměříže č. 9/2020, kterým se vydává TRŽNÍ ŘÁD</t>
  </si>
  <si>
    <t>1453639039</t>
  </si>
  <si>
    <t>7/2020</t>
  </si>
  <si>
    <t>o vyhlášení záměru zadat zpracování lesních hospodářských osnov (LHO) na lesním hospodářském celku LHO Kroměříž - ZO Bystřice pod Hostýnem, kód 604 803</t>
  </si>
  <si>
    <t>2020-08-14</t>
  </si>
  <si>
    <t>lesní hospodářské osnovy</t>
  </si>
  <si>
    <t>zákon č. 289/1995 Sb., lesní zákon - § 25 odst. 2</t>
  </si>
  <si>
    <t>1453630396</t>
  </si>
  <si>
    <t>2/2020</t>
  </si>
  <si>
    <t>kterým se vymezují oblasti obce, ve kterých lze místní komunikace nebo jejich určené úseky užít ke státní vozidla jen za sjednanou cenu</t>
  </si>
  <si>
    <t>2020-05-01</t>
  </si>
  <si>
    <t xml:space="preserve">pozemní komunikace - zpoplatnění stání a odstavení </t>
  </si>
  <si>
    <t xml:space="preserve">zákon č. 13/1997 Sb., o pozemních komunikacích - § 23 odst. 1 </t>
  </si>
  <si>
    <t xml:space="preserve">2/2021: kterým se doplňuje a mění nařízení města Kroměříže č. 9/2020, kterým se vydává TRŽNÍ ŘÁD; 3/2022: kterým se doplňuje a mění nařízení města Kroměříže č. 2/2020, kterým se vymezují oblasti obce, ve kterých lze místní komunikace nebo jejich určené úseky užít ke stání vozidla jen za sjednanou cenu </t>
  </si>
  <si>
    <t>1453604670</t>
  </si>
  <si>
    <t>5/2012</t>
  </si>
  <si>
    <t>kterým se mění a doplňuje příloha č.1 k nařízení města Kroměříž č. 3/2012, kterým se vymezují úseky místních  komunikací a chodníků, na kterých se nezajišťuje sjízdnost a schůdnost a o zajištění schůdnosti chodníků, místních komunikací a průjezdních úseků silnic ve městě Kroměříž</t>
  </si>
  <si>
    <t>2012-12-07</t>
  </si>
  <si>
    <t>pozemní komunikace - vyznačení neudržovaných úseků</t>
  </si>
  <si>
    <t xml:space="preserve">zákon č. 13/1997 Sb., o pozemních komunikacích - § 27 odst. 5 </t>
  </si>
  <si>
    <t>3/2012: kterým se vymezují úseky místních komunikací a chodníků, na kterých se nezajišťuje sjízdnost a schůdnost a o zajištění schůdnosti chodníků, místních komunikací a průjezdních úseků silnic ve městě Kroměříži</t>
  </si>
  <si>
    <t>1453581675</t>
  </si>
  <si>
    <t>3/2012</t>
  </si>
  <si>
    <t>kterým se vymezují úseky místních komunikací a chodníků, na kterých se nezajišťuje sjízdnost a schůdnost a o zajištění schůdnosti chodníků, místních komunikací a průjezdních úseků silnic ve městě Kroměříži</t>
  </si>
  <si>
    <t>2012-11-05</t>
  </si>
  <si>
    <t>pozemní komunikace - vyznačení neudržovaných úseků; pozemní komunikace - odstranění závad ve schůdnosti</t>
  </si>
  <si>
    <t xml:space="preserve">zákon č. 13/1997 Sb., o pozemních komunikacích - § 27 odst. 5 ; zákon č. 13/1997 Sb., o pozemních komunikacích - § 27 odst. 7 </t>
  </si>
  <si>
    <t>5/2012: kterým se mění a doplňuje příloha č.1 k nařízení města Kroměříž č. 3/2012, kterým se vymezují úseky místních  komunikací a chodníků, na kterých se nezajišťuje sjízdnost a schůdnost a o zajištění schůdnosti chodníků, místních komunikací a průjezdních úseků silnic ve městě Kroměříž; 5/2012: kterým se mění a doplňuje příloha č.1 k nařízení města Kroměříž č. 3/2012, kterým se vymezují úseky místních  komunikací a chodníků, na kterých se nezajišťuje sjízdnost a schůdnost a o zajištění schůdnosti chodníků, místních komunikací a průjezdních úseků silnic ve městě Kroměříž</t>
  </si>
  <si>
    <t>1453575063</t>
  </si>
  <si>
    <t>5/2000</t>
  </si>
  <si>
    <t>kterou se ruší čl. 7 vyhlášky Města Kroměříž č. 6/1992, o Městské policii v Kroměříži a vyhlášky Města Kroměříž č. 27/1993 a 33/1994, kterými se doplňuje vyhláška Města Kroměříž č. 6/1992</t>
  </si>
  <si>
    <t>2000-05-29</t>
  </si>
  <si>
    <t>7/2025: o městské policii</t>
  </si>
  <si>
    <t>1453213585</t>
  </si>
  <si>
    <t>6/1992</t>
  </si>
  <si>
    <t>VÝMAZ</t>
  </si>
  <si>
    <t>-</t>
  </si>
  <si>
    <t>1453185499</t>
  </si>
  <si>
    <t>2/2012</t>
  </si>
  <si>
    <t>k zajištění udržování čistoty ulic a jiných veřejných prostranství k ochraně životního prostředí, zeleně v zástavbě a ostatní veřejné zeleně</t>
  </si>
  <si>
    <t>2012-07-28</t>
  </si>
  <si>
    <t>veřejný pořádek - údržba a ochrana veřejné zeleně; veřejný pořádek - jiné</t>
  </si>
  <si>
    <t>zákon č. 128/2000 Sb., o obcích - § 10 písm. c) - údržba a ochrana veřejné zeleně; zákon č. 128/2000 Sb., o obcích - § 10 písm. c) - jiné</t>
  </si>
  <si>
    <t>3/2025: k zajištění udržování čistoty ulic a jiných veřejných prostranství, k ochraně životního prostředí, zeleně v zástavbě a ostatní veřejné zeleně</t>
  </si>
  <si>
    <t>1453138787</t>
  </si>
  <si>
    <t>4/2011</t>
  </si>
  <si>
    <t>o zákazu provozování sázkových her, loterií a jiných podobných her na celém území města</t>
  </si>
  <si>
    <t>2012-01-01; 2015-01-01</t>
  </si>
  <si>
    <t>hazardní hry</t>
  </si>
  <si>
    <t>zákon č. 186/2016 Sb., o hazardních hrách - § 12 odst. 1</t>
  </si>
  <si>
    <t>1453103218</t>
  </si>
  <si>
    <t>5/2017</t>
  </si>
  <si>
    <t>2017-04-19</t>
  </si>
  <si>
    <t>4/2025: kterou se stanoví školské obvody mateřských škol zřízených městem Kroměříž</t>
  </si>
  <si>
    <t>1452934330</t>
  </si>
  <si>
    <t>4/2017</t>
  </si>
  <si>
    <t>kterou se stanoví školské obvody základních škol zřízených městem Kroměříž</t>
  </si>
  <si>
    <t>5/2025: kterou se stanoví školské obvody základních škol zřízených  městem Kroměříž</t>
  </si>
  <si>
    <t>1452931486</t>
  </si>
  <si>
    <t>3/2017</t>
  </si>
  <si>
    <t>o regulaci hlučných činností</t>
  </si>
  <si>
    <t>veřejný pořádek - hlučné činnosti</t>
  </si>
  <si>
    <t>zákon č. 128/2000 Sb., o obcích - § 10 písm. a) - hlučné činnosti</t>
  </si>
  <si>
    <t>1452905630</t>
  </si>
  <si>
    <t>9/2024</t>
  </si>
  <si>
    <t>2025-01-01</t>
  </si>
  <si>
    <t>5/2024: o stanovení obecního systému odpadového hospodářství</t>
  </si>
  <si>
    <t>1429270796</t>
  </si>
  <si>
    <t>8/2024</t>
  </si>
  <si>
    <t>o vyhlášení záměru zadat zpracování lesních hospodářských osnov (LHO) na lesním hospodářském celku (LHC) LHO Kroměříž - ZO Bučovice, kód 602 807</t>
  </si>
  <si>
    <t>2024-10-25</t>
  </si>
  <si>
    <t>1423779611</t>
  </si>
  <si>
    <t>7/2024</t>
  </si>
  <si>
    <t>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</si>
  <si>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</si>
  <si>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</si>
  <si>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1409169301</t>
  </si>
  <si>
    <t>6/2024</t>
  </si>
  <si>
    <t>kterou se mění obecně závazná vyhláška města Kroměříže č. 1/2024,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</si>
  <si>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2024-06-26</t>
  </si>
  <si>
    <t>1/2024: o stanovení podmínek pro pořádání, průběh a ukončení veřejnosti přístupných sportovních a kulturních podniků, včetně tanečních zábav, diskoték a jiných kulturních podniků v rozsahu nezbytném k zajištění veřejného pořádku a o nočním klidu; 2/2024: kterou se mění obecně závazná vyhláška města Kroměříže č. 1/2024,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</si>
  <si>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1370912340</t>
  </si>
  <si>
    <t>5/2024</t>
  </si>
  <si>
    <t>2024-07-01</t>
  </si>
  <si>
    <t>1370904581</t>
  </si>
  <si>
    <t>4/2024</t>
  </si>
  <si>
    <t>kterou se zakazuje konzumace alkoholických nápojů a kouření na vymezených veřejných prostranstvích</t>
  </si>
  <si>
    <t>alkohol - zákaz konzumace; kouření; veřejný pořádek - konzumace alkoholu</t>
  </si>
  <si>
    <t>zákon č. 65/2017 Sb., o ochraně zdraví před škodlivými účinky návykových látek - § 17 odst. 2 písm. a); zákon č. 65/2017 Sb., o ochraně zdraví před škodlivými účinky návykových látek - § 17 odst. 1 ; zákon č. 128/2000 Sb., o obcích - § 10 písm. a) - konzumace alkoholu</t>
  </si>
  <si>
    <t>2/2022: kterou se zakazuje konzumace alkoholických nápojů a kouření na vymezených veřejných prostranstvích</t>
  </si>
  <si>
    <t>1370896831</t>
  </si>
  <si>
    <t>3/2024</t>
  </si>
  <si>
    <t>kterou se mění obecně závazná vyhláška města Kroměříže č. 8/2023 o místním poplatku z pobytu</t>
  </si>
  <si>
    <t>místní poplatek z pobytu</t>
  </si>
  <si>
    <t>zákon č. 565/1990 Sb., o místních poplatcích - § 14 - z pobytu</t>
  </si>
  <si>
    <t>8/2023: o místním poplatku z pobytu</t>
  </si>
  <si>
    <t>1370891928</t>
  </si>
  <si>
    <t>2/2024</t>
  </si>
  <si>
    <t>2024-04-24</t>
  </si>
  <si>
    <t>1/2024: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</si>
  <si>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6/2024: kterou se mění obecně závazná vyhláška města Kroměříže č. 1/2024,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</si>
  <si>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1341203253</t>
  </si>
  <si>
    <t>1/2024</t>
  </si>
  <si>
    <t>2024-03-02</t>
  </si>
  <si>
    <t>1/2022: o stanovení podmínek pro pořádání, průběh a ukončení veřejnosti přístupných sportovních a kulturních podniků, včetně tanečních zábav, diskoték a jiných kulturních podniků v rozsahu nezbytném k zajištění veřejného pořádku a o nočním klidu; 6/2022: kterou se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1/2023: kterou se mění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2/2023: kterou se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4/2023: kterou se doplňuje a mění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5/2023: kterou se mění a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</si>
  <si>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2/2024: kterou se mění obecně závazná vyhláška města Kroměříže č. 1/2024, o stanovení podmínek pro pořádání, průběh a ukončení veřejnosti přístupných sportovních a kulturních podniků, včetně tanečních zábav, diskoték a jiných kulturních podniků v rozsahu nezbytném k zajištění veřejného pořádku a o nočním klidu; 2/2024: kterou se mění obecně závazná vyhláška města Kroměříže č. 1/2024, o stanovení podmínek pro pořádání, průběh a ukončení veřejnosti přístupných sportovních a kulturních podniků, včetně tanečních zábav, diskoték a jiných kulturních podniků v rozsahu nezbytném k zajištění veřejného pořádku a o nočním klidu; 6/2024: kterou se mění obecně závazná vyhláška města Kroměříže č. 1/2024,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</si>
  <si>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1316415513</t>
  </si>
  <si>
    <t>10/2023</t>
  </si>
  <si>
    <t>o vyhlášení záměru zadat zpracování lesních hospodářských osnov (LHO) na lesním hospodářském celku LHO Kroměříž – ZO Buchlovice, kód 603 803</t>
  </si>
  <si>
    <t>2023-12-23</t>
  </si>
  <si>
    <t>1282938247</t>
  </si>
  <si>
    <t>9/2023</t>
  </si>
  <si>
    <t>2024-01-01</t>
  </si>
  <si>
    <t>8/2022: o místním poplatku za obecní systém odpadového hospodářství</t>
  </si>
  <si>
    <t>8/2025: o místním poplatku za obecní systém odpadového hospodářství</t>
  </si>
  <si>
    <t>1275231035</t>
  </si>
  <si>
    <t>8/2023</t>
  </si>
  <si>
    <t>o místním poplatku z pobytu</t>
  </si>
  <si>
    <t>7/2022: o místním poplatku z pobytu</t>
  </si>
  <si>
    <t>3/2024: kterou se mění obecně závazná vyhláška města Kroměříže č. 8/2023 o místním poplatku z pobytu</t>
  </si>
  <si>
    <t>1275229501</t>
  </si>
  <si>
    <t>7/2023</t>
  </si>
  <si>
    <t xml:space="preserve">o místním poplatku za užívání veřejného prostranství </t>
  </si>
  <si>
    <t>místní poplatek za užívání veřejného prostranství</t>
  </si>
  <si>
    <t>zákon č. 565/1990 Sb., o místních poplatcích - § 14 - za užívání veřejného prostranství</t>
  </si>
  <si>
    <t>1275228138</t>
  </si>
  <si>
    <t>6/2023</t>
  </si>
  <si>
    <t>o místním poplatku ze psů</t>
  </si>
  <si>
    <t>místní poplatek ze psů</t>
  </si>
  <si>
    <t>zákon č. 565/1990 Sb., o místních poplatcích - § 14 - ze psů</t>
  </si>
  <si>
    <t>1275225837</t>
  </si>
  <si>
    <t>5/2023</t>
  </si>
  <si>
    <t>kterou se mění a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</si>
  <si>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2023-09-02</t>
  </si>
  <si>
    <t>1/2022: o stanovení podmínek pro pořádání, průběh a ukončení veřejnosti přístupných sportovních a kulturních podniků, včetně tanečních zábav, diskoték a jiných kulturních podniků v rozsahu nezbytném k zajištění veřejného pořádku a o nočním klidu; 6/2022: kterou se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1/2023: kterou se mění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2/2023: kterou se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4/2023: kterou se doplňuje a mění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</si>
  <si>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1/2024: o stanovení podmínek pro pořádání, průběh a ukončení veřejnosti přístupných sportovních a kulturních podniků, včetně tanečních zábav, diskoték a jiných kulturních podniků v rozsahu nezbytném k zajištění veřejného pořádku a o nočním klidu; 1/2024: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</si>
  <si>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1235937065</t>
  </si>
  <si>
    <t>4/2023</t>
  </si>
  <si>
    <t>kterou se doplňuje a mění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</si>
  <si>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2023-07-06</t>
  </si>
  <si>
    <t>1/2022: o stanovení podmínek pro pořádání, průběh a ukončení veřejnosti přístupných sportovních a kulturních podniků, včetně tanečních zábav, diskoték a jiných kulturních podniků v rozsahu nezbytném k zajištění veřejného pořádku a o nočním klidu; 6/2022: kterou se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1/2023: kterou se mění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2/2023: kterou se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</si>
  <si>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5/2023: kterou se mění a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</si>
  <si>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1206129544</t>
  </si>
  <si>
    <t>3/2023</t>
  </si>
  <si>
    <t>kterou se zrušuje obecně závazná vyhláška města Kroměříž č. 9/2017 o vedení technické mapy města</t>
  </si>
  <si>
    <t>2023-05-02</t>
  </si>
  <si>
    <t>zrušovací</t>
  </si>
  <si>
    <t>ústavní zákon č. 1/1993 Sb., Ústava České republiky - čl. 104 odst. 3 - zrušovací OZV</t>
  </si>
  <si>
    <t>1175775145</t>
  </si>
  <si>
    <t>2/2023</t>
  </si>
  <si>
    <t>kterou se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</si>
  <si>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1/2022: o stanovení podmínek pro pořádání, průběh a ukončení veřejnosti přístupných sportovních a kulturních podniků, včetně tanečních zábav, diskoték a jiných kulturních podniků v rozsahu nezbytném k zajištění veřejného pořádku a o nočním klidu; 6/2022: kterou se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1/2023: kterou se mění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</si>
  <si>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4/2023: kterou se doplňuje a mění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5/2023: kterou se mění a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</si>
  <si>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1175765771</t>
  </si>
  <si>
    <t>1/2023</t>
  </si>
  <si>
    <t>kterou se mění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</si>
  <si>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2023-02-25</t>
  </si>
  <si>
    <t>1/2022: o stanovení podmínek pro pořádání, průběh a ukončení veřejnosti přístupných sportovních a kulturních podniků, včetně tanečních zábav, diskoték a jiných kulturních podniků v rozsahu nezbytném k zajištění veřejného pořádku a o nočním klidu; 6/2022: kterou se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</si>
  <si>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2/2023: kterou se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4/2023: kterou se doplňuje a mění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5/2023: kterou se mění a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</si>
  <si>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1141721263</t>
  </si>
  <si>
    <t>8/2022</t>
  </si>
  <si>
    <t>2023-01-01</t>
  </si>
  <si>
    <t>1114864666</t>
  </si>
  <si>
    <t>7/2022</t>
  </si>
  <si>
    <t>1114863146</t>
  </si>
  <si>
    <t>6/2022</t>
  </si>
  <si>
    <t>2022-09-24</t>
  </si>
  <si>
    <t>1/2022: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</si>
  <si>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1/2023: kterou se mění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2/2023: kterou se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4/2023: kterou se doplňuje a mění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5/2023: kterou se mění a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</si>
  <si>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1080854984</t>
  </si>
  <si>
    <t>5/2022</t>
  </si>
  <si>
    <t>kterou se stanovují pravidla pro pohyb psů na veřejném prostranství ve městě Kroměříži a vymezují prostory pro volný pohyb psů</t>
  </si>
  <si>
    <t>pohyb psů</t>
  </si>
  <si>
    <t>zákon č. 246/1992 Sb., na ochranu zvířat proti týrání - § 24 odst. 2</t>
  </si>
  <si>
    <t>1080852436</t>
  </si>
  <si>
    <t>4/2022</t>
  </si>
  <si>
    <t>2022-09-01</t>
  </si>
  <si>
    <t>regulace prodeje zboží a nabízení služeb - tržní řád</t>
  </si>
  <si>
    <t xml:space="preserve">zákon č. 455/1991 Sb., živnostenský zákon - § 18 odst. 1 </t>
  </si>
  <si>
    <t>1072673743</t>
  </si>
  <si>
    <t>3/2022</t>
  </si>
  <si>
    <t xml:space="preserve">kterým se doplňuje a mění nařízení města Kroměříže č. 2/2020, kterým se vymezují oblasti obce, ve kterých lze místní komunikace nebo jejich určené úseky užít ke stání vozidla jen za sjednanou cenu </t>
  </si>
  <si>
    <t>2/2020: kterým se vymezují oblasti obce, ve kterých lze místní komunikace nebo jejich určené úseky užít ke státní vozidla jen za sjednanou cenu</t>
  </si>
  <si>
    <t>1072672675</t>
  </si>
  <si>
    <t>2/2022</t>
  </si>
  <si>
    <t>2022-07-06</t>
  </si>
  <si>
    <t>4/2024: kterou se zakazuje konzumace alkoholických nápojů a kouření na vymezených veřejných prostranstvích</t>
  </si>
  <si>
    <t>1052623379</t>
  </si>
  <si>
    <t>1/2022</t>
  </si>
  <si>
    <t>2022-05-10</t>
  </si>
  <si>
    <t>6/2022: kterou se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1/2023: kterou se mění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2/2023: kterou se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4/2023: kterou se doplňuje a mění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klidu; 5/2023: kterou se mění a doplňuje obecně závazná vyhláška města Kroměříže č. 1/2022, o stanovení podmínek pro pořádání, průběh a ukončení veřejnosti přístupných sportovních a kulturních podniků, včetně tanečních zábav, diskoték a jiných kulturních podniků v rozsahu nezbytném k zajištění veřejného pořádku a o nočním klidu</t>
  </si>
  <si>
    <t>1030764634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</si>
</sst>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4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24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46191</v>
      </c>
      <c r="I2" s="1">
        <v>46192.36786477149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HYPERLINK("https://sbirkapp.gov.cz/detail/SPPJHVKUSAJJC45C", "https://sbirkapp.gov.cz/detail/SPPJHVKUSAJJC45C")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46135</v>
      </c>
      <c r="I3" s="1">
        <v>46136.42632472825</v>
      </c>
      <c r="J3" t="s">
        <v>37</v>
      </c>
      <c r="K3" t="s">
        <v>31</v>
      </c>
      <c r="M3" t="s">
        <v>32</v>
      </c>
      <c r="N3" t="s">
        <v>33</v>
      </c>
      <c r="O3" t="s">
        <v>38</v>
      </c>
      <c r="Q3" t="s">
        <v>39</v>
      </c>
      <c r="S3" t="b">
        <v>1</v>
      </c>
      <c r="U3" s="2">
        <f>HYPERLINK("https://sbirkapp.gov.cz/detail/SPP653XZ2N3HIEZ6", "https://sbirkapp.gov.cz/detail/SPP653XZ2N3HIEZ6")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46072</v>
      </c>
      <c r="I4" s="1">
        <v>46076.47079088609</v>
      </c>
      <c r="J4" t="s">
        <v>43</v>
      </c>
      <c r="K4" t="s">
        <v>31</v>
      </c>
      <c r="M4" t="s">
        <v>32</v>
      </c>
      <c r="N4" t="s">
        <v>33</v>
      </c>
      <c r="P4" t="s">
        <v>44</v>
      </c>
      <c r="Q4" t="s">
        <v>45</v>
      </c>
      <c r="S4" t="b">
        <v>1</v>
      </c>
      <c r="U4" s="2">
        <f>HYPERLINK("https://sbirkapp.gov.cz/detail/SPPSWVAGVCG7OV6A", "https://sbirkapp.gov.cz/detail/SPPSWVAGVCG7OV6A")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46002</v>
      </c>
      <c r="I5" s="1">
        <v>46003.39675146169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HYPERLINK("https://sbirkapp.gov.cz/detail/SPPQMJAAR3A2GWNS", "https://sbirkapp.gov.cz/detail/SPPQMJAAR3A2GWNS")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45967</v>
      </c>
      <c r="I6" s="1">
        <v>45971.60482634058</v>
      </c>
      <c r="J6" t="s">
        <v>49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HYPERLINK("https://sbirkapp.gov.cz/detail/SPPCWQRSPYLWOZA6", "https://sbirkapp.gov.cz/detail/SPPCWQRSPYLWOZA6")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45967</v>
      </c>
      <c r="I7" s="1">
        <v>45971.59170589339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HYPERLINK("https://sbirkapp.gov.cz/detail/SPP7AABJ7MXMAIF6", "https://sbirkapp.gov.cz/detail/SPP7AABJ7MXMAIF6")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45771</v>
      </c>
      <c r="I8" s="1">
        <v>45772.38989050398</v>
      </c>
      <c r="J8" t="s">
        <v>69</v>
      </c>
      <c r="K8" t="s">
        <v>31</v>
      </c>
      <c r="M8" t="s">
        <v>70</v>
      </c>
      <c r="N8" t="s">
        <v>71</v>
      </c>
      <c r="O8" t="s">
        <v>72</v>
      </c>
      <c r="R8" t="s">
        <v>73</v>
      </c>
      <c r="S8" t="b">
        <v>0</v>
      </c>
      <c r="T8" s="1">
        <v>46091</v>
      </c>
      <c r="U8" s="2">
        <f>HYPERLINK("https://sbirkapp.gov.cz/detail/SPPETP252M3QVETC", "https://sbirkapp.gov.cz/detail/SPPETP252M3QVETC")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45771</v>
      </c>
      <c r="I9" s="1">
        <v>45772.38410930575</v>
      </c>
      <c r="J9" t="s">
        <v>69</v>
      </c>
      <c r="K9" t="s">
        <v>31</v>
      </c>
      <c r="M9" t="s">
        <v>77</v>
      </c>
      <c r="N9" t="s">
        <v>78</v>
      </c>
      <c r="P9" t="s">
        <v>79</v>
      </c>
      <c r="S9" t="b">
        <v>1</v>
      </c>
      <c r="U9" s="2">
        <f>HYPERLINK("https://sbirkapp.gov.cz/detail/SPPG3LXJJ6D57RVS", "https://sbirkapp.gov.cz/detail/SPPG3LXJJ6D57RVS")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45771</v>
      </c>
      <c r="I10" s="1">
        <v>45772.382513212</v>
      </c>
      <c r="J10" t="s">
        <v>69</v>
      </c>
      <c r="K10" t="s">
        <v>31</v>
      </c>
      <c r="M10" t="s">
        <v>83</v>
      </c>
      <c r="N10" t="s">
        <v>84</v>
      </c>
      <c r="P10" t="s">
        <v>85</v>
      </c>
      <c r="S10" t="b">
        <v>1</v>
      </c>
      <c r="U10" s="2">
        <f>HYPERLINK("https://sbirkapp.gov.cz/detail/SPPXYI53P62BGDTW", "https://sbirkapp.gov.cz/detail/SPPXYI53P62BGDTW")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45771</v>
      </c>
      <c r="I11" s="1">
        <v>45772.37831024709</v>
      </c>
      <c r="J11" t="s">
        <v>69</v>
      </c>
      <c r="K11" t="s">
        <v>31</v>
      </c>
      <c r="M11" t="s">
        <v>89</v>
      </c>
      <c r="N11" t="s">
        <v>90</v>
      </c>
      <c r="P11" t="s">
        <v>91</v>
      </c>
      <c r="S11" t="b">
        <v>1</v>
      </c>
      <c r="U11" s="2">
        <f>HYPERLINK("https://sbirkapp.gov.cz/detail/SPPFUGAY4MND65S6", "https://sbirkapp.gov.cz/detail/SPPFUGAY4MND65S6")</f>
        <v>0</v>
      </c>
      <c r="V11" t="s">
        <v>92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42</v>
      </c>
      <c r="H12" s="1">
        <v>45701</v>
      </c>
      <c r="I12" s="1">
        <v>45705.59354336592</v>
      </c>
      <c r="J12" t="s">
        <v>94</v>
      </c>
      <c r="K12" t="s">
        <v>31</v>
      </c>
      <c r="M12" t="s">
        <v>70</v>
      </c>
      <c r="N12" t="s">
        <v>71</v>
      </c>
      <c r="P12" t="s">
        <v>95</v>
      </c>
      <c r="Q12" t="s">
        <v>96</v>
      </c>
      <c r="R12" t="s">
        <v>73</v>
      </c>
      <c r="S12" t="b">
        <v>0</v>
      </c>
      <c r="T12" s="1">
        <v>46091</v>
      </c>
      <c r="U12" s="2">
        <f>HYPERLINK("https://sbirkapp.gov.cz/detail/SPPK7QAKCXM7T7E4", "https://sbirkapp.gov.cz/detail/SPPK7QAKCXM7T7E4")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45701</v>
      </c>
      <c r="I13" s="1">
        <v>45705.5822396439</v>
      </c>
      <c r="J13" t="s">
        <v>100</v>
      </c>
      <c r="K13" t="s">
        <v>31</v>
      </c>
      <c r="M13" t="s">
        <v>50</v>
      </c>
      <c r="N13" t="s">
        <v>51</v>
      </c>
      <c r="P13" t="s">
        <v>101</v>
      </c>
      <c r="R13" t="s">
        <v>102</v>
      </c>
      <c r="S13" t="b">
        <v>0</v>
      </c>
      <c r="T13" s="1">
        <v>46023</v>
      </c>
      <c r="U13" s="2">
        <f>HYPERLINK("https://sbirkapp.gov.cz/detail/SPPCLRJORWHUY3LW", "https://sbirkapp.gov.cz/detail/SPPCLRJORWHUY3LW")</f>
        <v>0</v>
      </c>
      <c r="V13" t="s">
        <v>103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105</v>
      </c>
      <c r="G14" t="s">
        <v>106</v>
      </c>
      <c r="H14" s="1">
        <v>44329</v>
      </c>
      <c r="I14" s="1">
        <v>45643.46109834765</v>
      </c>
      <c r="J14" t="s">
        <v>107</v>
      </c>
      <c r="K14" t="s">
        <v>108</v>
      </c>
      <c r="L14" s="1">
        <v>44333</v>
      </c>
      <c r="M14" t="s">
        <v>109</v>
      </c>
      <c r="N14" t="s">
        <v>110</v>
      </c>
      <c r="O14" t="s">
        <v>111</v>
      </c>
      <c r="S14" t="b">
        <v>1</v>
      </c>
      <c r="U14" s="2">
        <f>HYPERLINK("https://sbirkapp.gov.cz/detail/SPPVMCGLP7N3OW6Y", "https://sbirkapp.gov.cz/detail/SPPVMCGLP7N3OW6Y")</f>
        <v>0</v>
      </c>
      <c r="V14" t="s">
        <v>112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113</v>
      </c>
      <c r="F15" t="s">
        <v>105</v>
      </c>
      <c r="G15" t="s">
        <v>114</v>
      </c>
      <c r="H15" s="1">
        <v>44168</v>
      </c>
      <c r="I15" s="1">
        <v>45643.43571724706</v>
      </c>
      <c r="J15" t="s">
        <v>115</v>
      </c>
      <c r="K15" t="s">
        <v>108</v>
      </c>
      <c r="L15" s="1">
        <v>44172</v>
      </c>
      <c r="M15" t="s">
        <v>109</v>
      </c>
      <c r="N15" t="s">
        <v>110</v>
      </c>
      <c r="Q15" t="s">
        <v>116</v>
      </c>
      <c r="S15" t="b">
        <v>1</v>
      </c>
      <c r="U15" s="2">
        <f>HYPERLINK("https://sbirkapp.gov.cz/detail/SPPB6LOA26E3JINI", "https://sbirkapp.gov.cz/detail/SPPB6LOA26E3JINI")</f>
        <v>0</v>
      </c>
      <c r="V15" t="s">
        <v>117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105</v>
      </c>
      <c r="G16" t="s">
        <v>119</v>
      </c>
      <c r="H16" s="1">
        <v>44028</v>
      </c>
      <c r="I16" s="1">
        <v>45643.42988471421</v>
      </c>
      <c r="J16" t="s">
        <v>120</v>
      </c>
      <c r="K16" t="s">
        <v>108</v>
      </c>
      <c r="L16" s="1">
        <v>44042</v>
      </c>
      <c r="M16" t="s">
        <v>121</v>
      </c>
      <c r="N16" t="s">
        <v>122</v>
      </c>
      <c r="S16" t="b">
        <v>1</v>
      </c>
      <c r="U16" s="2">
        <f>HYPERLINK("https://sbirkapp.gov.cz/detail/SPP4KYAEVTX2IKZI", "https://sbirkapp.gov.cz/detail/SPP4KYAEVTX2IKZI")</f>
        <v>0</v>
      </c>
      <c r="V16" t="s">
        <v>123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124</v>
      </c>
      <c r="F17" t="s">
        <v>105</v>
      </c>
      <c r="G17" t="s">
        <v>125</v>
      </c>
      <c r="H17" s="1">
        <v>43902</v>
      </c>
      <c r="I17" s="1">
        <v>45643.41118705559</v>
      </c>
      <c r="J17" t="s">
        <v>126</v>
      </c>
      <c r="K17" t="s">
        <v>108</v>
      </c>
      <c r="L17" s="1">
        <v>43908</v>
      </c>
      <c r="M17" t="s">
        <v>127</v>
      </c>
      <c r="N17" t="s">
        <v>128</v>
      </c>
      <c r="Q17" t="s">
        <v>129</v>
      </c>
      <c r="S17" t="b">
        <v>1</v>
      </c>
      <c r="U17" s="2">
        <f>HYPERLINK("https://sbirkapp.gov.cz/detail/SPPKCIXLGCJ5GU3M", "https://sbirkapp.gov.cz/detail/SPPKCIXLGCJ5GU3M")</f>
        <v>0</v>
      </c>
      <c r="V17" t="s">
        <v>130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131</v>
      </c>
      <c r="F18" t="s">
        <v>105</v>
      </c>
      <c r="G18" t="s">
        <v>132</v>
      </c>
      <c r="H18" s="1">
        <v>41249</v>
      </c>
      <c r="I18" s="1">
        <v>45643.38795656744</v>
      </c>
      <c r="J18" t="s">
        <v>133</v>
      </c>
      <c r="K18" t="s">
        <v>108</v>
      </c>
      <c r="L18" s="1">
        <v>41250</v>
      </c>
      <c r="M18" t="s">
        <v>134</v>
      </c>
      <c r="N18" t="s">
        <v>135</v>
      </c>
      <c r="O18" t="s">
        <v>136</v>
      </c>
      <c r="S18" t="b">
        <v>1</v>
      </c>
      <c r="U18" s="2">
        <f>HYPERLINK("https://sbirkapp.gov.cz/detail/SPPJNJR262LILI6I", "https://sbirkapp.gov.cz/detail/SPPJNJR262LILI6I")</f>
        <v>0</v>
      </c>
      <c r="V18" t="s">
        <v>137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138</v>
      </c>
      <c r="F19" t="s">
        <v>105</v>
      </c>
      <c r="G19" t="s">
        <v>139</v>
      </c>
      <c r="H19" s="1">
        <v>41214</v>
      </c>
      <c r="I19" s="1">
        <v>45643.38357292517</v>
      </c>
      <c r="J19" t="s">
        <v>140</v>
      </c>
      <c r="K19" t="s">
        <v>108</v>
      </c>
      <c r="L19" s="1">
        <v>41218</v>
      </c>
      <c r="M19" t="s">
        <v>141</v>
      </c>
      <c r="N19" t="s">
        <v>142</v>
      </c>
      <c r="Q19" t="s">
        <v>143</v>
      </c>
      <c r="S19" t="b">
        <v>1</v>
      </c>
      <c r="U19" s="2">
        <f>HYPERLINK("https://sbirkapp.gov.cz/detail/SPPB5LIWZFBDO7AM", "https://sbirkapp.gov.cz/detail/SPPB5LIWZFBDO7AM")</f>
        <v>0</v>
      </c>
      <c r="V19" t="s">
        <v>144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145</v>
      </c>
      <c r="F20" t="s">
        <v>28</v>
      </c>
      <c r="G20" t="s">
        <v>146</v>
      </c>
      <c r="H20" s="1">
        <v>36671</v>
      </c>
      <c r="I20" s="1">
        <v>45642.62570880062</v>
      </c>
      <c r="J20" t="s">
        <v>147</v>
      </c>
      <c r="K20" t="s">
        <v>108</v>
      </c>
      <c r="L20" s="1">
        <v>36675</v>
      </c>
      <c r="M20" t="s">
        <v>63</v>
      </c>
      <c r="N20" t="s">
        <v>64</v>
      </c>
      <c r="R20" t="s">
        <v>148</v>
      </c>
      <c r="S20" t="b">
        <v>0</v>
      </c>
      <c r="T20" s="1">
        <v>45986</v>
      </c>
      <c r="U20" s="2">
        <f>HYPERLINK("https://sbirkapp.gov.cz/detail/SPPFCG6DB4XX32ZU", "https://sbirkapp.gov.cz/detail/SPPFCG6DB4XX32ZU")</f>
        <v>0</v>
      </c>
      <c r="V20" t="s">
        <v>149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150</v>
      </c>
      <c r="F21" t="s">
        <v>151</v>
      </c>
      <c r="G21" t="s">
        <v>152</v>
      </c>
      <c r="H21" t="s">
        <v>152</v>
      </c>
      <c r="I21" t="s">
        <v>152</v>
      </c>
      <c r="J21" t="s">
        <v>152</v>
      </c>
      <c r="K21" t="s">
        <v>152</v>
      </c>
      <c r="L21" t="s">
        <v>152</v>
      </c>
      <c r="M21" t="s">
        <v>152</v>
      </c>
      <c r="N21" t="s">
        <v>152</v>
      </c>
      <c r="O21" t="s">
        <v>152</v>
      </c>
      <c r="P21" t="s">
        <v>152</v>
      </c>
      <c r="Q21" t="s">
        <v>152</v>
      </c>
      <c r="R21" t="s">
        <v>152</v>
      </c>
      <c r="S21" t="s">
        <v>152</v>
      </c>
      <c r="T21" t="s">
        <v>152</v>
      </c>
      <c r="U21" t="s">
        <v>152</v>
      </c>
      <c r="V21" t="s">
        <v>153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154</v>
      </c>
      <c r="F22" t="s">
        <v>28</v>
      </c>
      <c r="G22" t="s">
        <v>155</v>
      </c>
      <c r="H22" s="1">
        <v>41088</v>
      </c>
      <c r="I22" s="1">
        <v>45642.56777521282</v>
      </c>
      <c r="J22" t="s">
        <v>156</v>
      </c>
      <c r="K22" t="s">
        <v>108</v>
      </c>
      <c r="L22" s="1">
        <v>41103</v>
      </c>
      <c r="M22" t="s">
        <v>157</v>
      </c>
      <c r="N22" t="s">
        <v>158</v>
      </c>
      <c r="R22" t="s">
        <v>159</v>
      </c>
      <c r="S22" t="b">
        <v>0</v>
      </c>
      <c r="T22" s="1">
        <v>45787</v>
      </c>
      <c r="U22" s="2">
        <f>HYPERLINK("https://sbirkapp.gov.cz/detail/SPP5ZN6UC6AVBUCE", "https://sbirkapp.gov.cz/detail/SPP5ZN6UC6AVBUCE")</f>
        <v>0</v>
      </c>
      <c r="V22" t="s">
        <v>160</v>
      </c>
      <c r="W22">
        <v>3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161</v>
      </c>
      <c r="F23" t="s">
        <v>28</v>
      </c>
      <c r="G23" t="s">
        <v>162</v>
      </c>
      <c r="H23" s="1">
        <v>40899</v>
      </c>
      <c r="I23" s="1">
        <v>45642.53918778539</v>
      </c>
      <c r="J23" t="s">
        <v>163</v>
      </c>
      <c r="K23" t="s">
        <v>108</v>
      </c>
      <c r="L23" s="1">
        <v>40900</v>
      </c>
      <c r="M23" t="s">
        <v>164</v>
      </c>
      <c r="N23" t="s">
        <v>165</v>
      </c>
      <c r="S23" t="b">
        <v>1</v>
      </c>
      <c r="U23" s="2">
        <f>HYPERLINK("https://sbirkapp.gov.cz/detail/SPP4DT7CCF3MVO5U", "https://sbirkapp.gov.cz/detail/SPP4DT7CCF3MVO5U")</f>
        <v>0</v>
      </c>
      <c r="V23" t="s">
        <v>166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167</v>
      </c>
      <c r="F24" t="s">
        <v>28</v>
      </c>
      <c r="G24" t="s">
        <v>82</v>
      </c>
      <c r="H24" s="1">
        <v>42817</v>
      </c>
      <c r="I24" s="1">
        <v>45642.40083239113</v>
      </c>
      <c r="J24" t="s">
        <v>168</v>
      </c>
      <c r="K24" t="s">
        <v>108</v>
      </c>
      <c r="L24" s="1">
        <v>42829</v>
      </c>
      <c r="M24" t="s">
        <v>83</v>
      </c>
      <c r="N24" t="s">
        <v>84</v>
      </c>
      <c r="R24" t="s">
        <v>169</v>
      </c>
      <c r="S24" t="b">
        <v>0</v>
      </c>
      <c r="T24" s="1">
        <v>45787</v>
      </c>
      <c r="U24" s="2">
        <f>HYPERLINK("https://sbirkapp.gov.cz/detail/SPPCG2BE4IAC32ZA", "https://sbirkapp.gov.cz/detail/SPPCG2BE4IAC32ZA")</f>
        <v>0</v>
      </c>
      <c r="V24" t="s">
        <v>170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171</v>
      </c>
      <c r="F25" t="s">
        <v>28</v>
      </c>
      <c r="G25" t="s">
        <v>172</v>
      </c>
      <c r="H25" s="1">
        <v>42817</v>
      </c>
      <c r="I25" s="1">
        <v>45642.39800435932</v>
      </c>
      <c r="J25" t="s">
        <v>168</v>
      </c>
      <c r="K25" t="s">
        <v>108</v>
      </c>
      <c r="L25" s="1">
        <v>42829</v>
      </c>
      <c r="M25" t="s">
        <v>77</v>
      </c>
      <c r="N25" t="s">
        <v>78</v>
      </c>
      <c r="R25" t="s">
        <v>173</v>
      </c>
      <c r="S25" t="b">
        <v>0</v>
      </c>
      <c r="T25" s="1">
        <v>45787</v>
      </c>
      <c r="U25" s="2">
        <f>HYPERLINK("https://sbirkapp.gov.cz/detail/SPPGRDSWLZK5TEH6", "https://sbirkapp.gov.cz/detail/SPPGRDSWLZK5TEH6")</f>
        <v>0</v>
      </c>
      <c r="V25" t="s">
        <v>174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175</v>
      </c>
      <c r="F26" t="s">
        <v>28</v>
      </c>
      <c r="G26" t="s">
        <v>176</v>
      </c>
      <c r="H26" s="1">
        <v>42817</v>
      </c>
      <c r="I26" s="1">
        <v>45642.37604528906</v>
      </c>
      <c r="J26" t="s">
        <v>168</v>
      </c>
      <c r="K26" t="s">
        <v>108</v>
      </c>
      <c r="L26" s="1">
        <v>42829</v>
      </c>
      <c r="M26" t="s">
        <v>177</v>
      </c>
      <c r="N26" t="s">
        <v>178</v>
      </c>
      <c r="S26" t="b">
        <v>1</v>
      </c>
      <c r="U26" s="2">
        <f>HYPERLINK("https://sbirkapp.gov.cz/detail/SPP7WUCHKJPRXN6S", "https://sbirkapp.gov.cz/detail/SPP7WUCHKJPRXN6S")</f>
        <v>0</v>
      </c>
      <c r="V26" t="s">
        <v>179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180</v>
      </c>
      <c r="F27" t="s">
        <v>28</v>
      </c>
      <c r="G27" t="s">
        <v>99</v>
      </c>
      <c r="H27" s="1">
        <v>45582</v>
      </c>
      <c r="I27" s="1">
        <v>45587.65233859157</v>
      </c>
      <c r="J27" t="s">
        <v>181</v>
      </c>
      <c r="K27" t="s">
        <v>31</v>
      </c>
      <c r="M27" t="s">
        <v>50</v>
      </c>
      <c r="N27" t="s">
        <v>51</v>
      </c>
      <c r="P27" t="s">
        <v>182</v>
      </c>
      <c r="R27" t="s">
        <v>52</v>
      </c>
      <c r="S27" t="b">
        <v>0</v>
      </c>
      <c r="T27" s="1">
        <v>45748</v>
      </c>
      <c r="U27" s="2">
        <f>HYPERLINK("https://sbirkapp.gov.cz/detail/SPP3P2MCPXIMHWMK", "https://sbirkapp.gov.cz/detail/SPP3P2MCPXIMHWMK")</f>
        <v>0</v>
      </c>
      <c r="V27" t="s">
        <v>183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184</v>
      </c>
      <c r="F28" t="s">
        <v>105</v>
      </c>
      <c r="G28" t="s">
        <v>185</v>
      </c>
      <c r="H28" s="1">
        <v>45569</v>
      </c>
      <c r="I28" s="1">
        <v>45575.53577384639</v>
      </c>
      <c r="J28" t="s">
        <v>186</v>
      </c>
      <c r="K28" t="s">
        <v>31</v>
      </c>
      <c r="M28" t="s">
        <v>121</v>
      </c>
      <c r="N28" t="s">
        <v>122</v>
      </c>
      <c r="S28" t="b">
        <v>0</v>
      </c>
      <c r="T28" s="1">
        <v>45778</v>
      </c>
      <c r="U28" s="2">
        <f>HYPERLINK("https://sbirkapp.gov.cz/detail/SPP53UULZXMCKD64", "https://sbirkapp.gov.cz/detail/SPP53UULZXMCKD64")</f>
        <v>0</v>
      </c>
      <c r="V28" t="s">
        <v>187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188</v>
      </c>
      <c r="F29" t="s">
        <v>28</v>
      </c>
      <c r="G29" t="s">
        <v>189</v>
      </c>
      <c r="H29" s="1">
        <v>45533</v>
      </c>
      <c r="I29" s="1">
        <v>45544.39682765359</v>
      </c>
      <c r="J29" t="s">
        <v>181</v>
      </c>
      <c r="K29" t="s">
        <v>31</v>
      </c>
      <c r="M29" t="s">
        <v>190</v>
      </c>
      <c r="N29" t="s">
        <v>191</v>
      </c>
      <c r="S29" t="b">
        <v>1</v>
      </c>
      <c r="U29" s="2">
        <f>HYPERLINK("https://sbirkapp.gov.cz/detail/SPPUKFCN6KR73BUE", "https://sbirkapp.gov.cz/detail/SPPUKFCN6KR73BUE")</f>
        <v>0</v>
      </c>
      <c r="V29" t="s">
        <v>192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193</v>
      </c>
      <c r="F30" t="s">
        <v>28</v>
      </c>
      <c r="G30" t="s">
        <v>194</v>
      </c>
      <c r="H30" s="1">
        <v>45449</v>
      </c>
      <c r="I30" s="1">
        <v>45454.55111642399</v>
      </c>
      <c r="J30" t="s">
        <v>195</v>
      </c>
      <c r="K30" t="s">
        <v>31</v>
      </c>
      <c r="M30" t="s">
        <v>32</v>
      </c>
      <c r="N30" t="s">
        <v>33</v>
      </c>
      <c r="O30" t="s">
        <v>196</v>
      </c>
      <c r="R30" t="s">
        <v>72</v>
      </c>
      <c r="S30" t="b">
        <v>0</v>
      </c>
      <c r="T30" s="1">
        <v>45720</v>
      </c>
      <c r="U30" s="2">
        <f>HYPERLINK("https://sbirkapp.gov.cz/detail/SPPQFBGGNQ6XIYM4", "https://sbirkapp.gov.cz/detail/SPPQFBGGNQ6XIYM4")</f>
        <v>0</v>
      </c>
      <c r="V30" t="s">
        <v>197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198</v>
      </c>
      <c r="F31" t="s">
        <v>28</v>
      </c>
      <c r="G31" t="s">
        <v>99</v>
      </c>
      <c r="H31" s="1">
        <v>45449</v>
      </c>
      <c r="I31" s="1">
        <v>45454.54427582831</v>
      </c>
      <c r="J31" t="s">
        <v>199</v>
      </c>
      <c r="K31" t="s">
        <v>31</v>
      </c>
      <c r="M31" t="s">
        <v>50</v>
      </c>
      <c r="N31" t="s">
        <v>51</v>
      </c>
      <c r="R31" t="s">
        <v>101</v>
      </c>
      <c r="S31" t="b">
        <v>0</v>
      </c>
      <c r="T31" s="1">
        <v>45658</v>
      </c>
      <c r="U31" s="2">
        <f>HYPERLINK("https://sbirkapp.gov.cz/detail/SPPSTODANMLIDRT4", "https://sbirkapp.gov.cz/detail/SPPSTODANMLIDRT4")</f>
        <v>0</v>
      </c>
      <c r="V31" t="s">
        <v>200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201</v>
      </c>
      <c r="F32" t="s">
        <v>28</v>
      </c>
      <c r="G32" t="s">
        <v>202</v>
      </c>
      <c r="H32" s="1">
        <v>45449</v>
      </c>
      <c r="I32" s="1">
        <v>45454.53900904718</v>
      </c>
      <c r="J32" t="s">
        <v>195</v>
      </c>
      <c r="K32" t="s">
        <v>31</v>
      </c>
      <c r="M32" t="s">
        <v>203</v>
      </c>
      <c r="N32" t="s">
        <v>204</v>
      </c>
      <c r="P32" t="s">
        <v>205</v>
      </c>
      <c r="S32" t="b">
        <v>1</v>
      </c>
      <c r="U32" s="2">
        <f>HYPERLINK("https://sbirkapp.gov.cz/detail/SPPQZFLD2GUAFX64", "https://sbirkapp.gov.cz/detail/SPPQZFLD2GUAFX64")</f>
        <v>0</v>
      </c>
      <c r="V32" t="s">
        <v>206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207</v>
      </c>
      <c r="F33" t="s">
        <v>28</v>
      </c>
      <c r="G33" t="s">
        <v>208</v>
      </c>
      <c r="H33" s="1">
        <v>45449</v>
      </c>
      <c r="I33" s="1">
        <v>45454.5318104627</v>
      </c>
      <c r="J33" t="s">
        <v>199</v>
      </c>
      <c r="K33" t="s">
        <v>31</v>
      </c>
      <c r="M33" t="s">
        <v>209</v>
      </c>
      <c r="N33" t="s">
        <v>210</v>
      </c>
      <c r="O33" t="s">
        <v>211</v>
      </c>
      <c r="S33" t="b">
        <v>1</v>
      </c>
      <c r="U33" s="2">
        <f>HYPERLINK("https://sbirkapp.gov.cz/detail/SPPZQT7V5R7HYWU4", "https://sbirkapp.gov.cz/detail/SPPZQT7V5R7HYWU4")</f>
        <v>0</v>
      </c>
      <c r="V33" t="s">
        <v>212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213</v>
      </c>
      <c r="F34" t="s">
        <v>28</v>
      </c>
      <c r="G34" t="s">
        <v>194</v>
      </c>
      <c r="H34" s="1">
        <v>45386</v>
      </c>
      <c r="I34" s="1">
        <v>45391.61681336068</v>
      </c>
      <c r="J34" t="s">
        <v>214</v>
      </c>
      <c r="K34" t="s">
        <v>31</v>
      </c>
      <c r="M34" t="s">
        <v>32</v>
      </c>
      <c r="N34" t="s">
        <v>33</v>
      </c>
      <c r="O34" t="s">
        <v>215</v>
      </c>
      <c r="Q34" t="s">
        <v>216</v>
      </c>
      <c r="R34" t="s">
        <v>72</v>
      </c>
      <c r="S34" t="b">
        <v>0</v>
      </c>
      <c r="T34" s="1">
        <v>45720</v>
      </c>
      <c r="U34" s="2">
        <f>HYPERLINK("https://sbirkapp.gov.cz/detail/SPPOOZZQDMZIF7XC", "https://sbirkapp.gov.cz/detail/SPPOOZZQDMZIF7XC")</f>
        <v>0</v>
      </c>
      <c r="V34" t="s">
        <v>217</v>
      </c>
      <c r="W34">
        <v>2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218</v>
      </c>
      <c r="F35" t="s">
        <v>28</v>
      </c>
      <c r="G35" t="s">
        <v>42</v>
      </c>
      <c r="H35" s="1">
        <v>45330</v>
      </c>
      <c r="I35" s="1">
        <v>45338.40586617286</v>
      </c>
      <c r="J35" t="s">
        <v>219</v>
      </c>
      <c r="K35" t="s">
        <v>31</v>
      </c>
      <c r="M35" t="s">
        <v>32</v>
      </c>
      <c r="N35" t="s">
        <v>33</v>
      </c>
      <c r="P35" t="s">
        <v>220</v>
      </c>
      <c r="Q35" t="s">
        <v>221</v>
      </c>
      <c r="R35" t="s">
        <v>72</v>
      </c>
      <c r="S35" t="b">
        <v>0</v>
      </c>
      <c r="T35" s="1">
        <v>45720</v>
      </c>
      <c r="U35" s="2">
        <f>HYPERLINK("https://sbirkapp.gov.cz/detail/SPPFXHLXMSNSYB2Q", "https://sbirkapp.gov.cz/detail/SPPFXHLXMSNSYB2Q")</f>
        <v>0</v>
      </c>
      <c r="V35" t="s">
        <v>222</v>
      </c>
      <c r="W35">
        <v>2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223</v>
      </c>
      <c r="F36" t="s">
        <v>105</v>
      </c>
      <c r="G36" t="s">
        <v>224</v>
      </c>
      <c r="H36" s="1">
        <v>45267</v>
      </c>
      <c r="I36" s="1">
        <v>45268.37189188923</v>
      </c>
      <c r="J36" t="s">
        <v>225</v>
      </c>
      <c r="K36" t="s">
        <v>31</v>
      </c>
      <c r="M36" t="s">
        <v>121</v>
      </c>
      <c r="N36" t="s">
        <v>122</v>
      </c>
      <c r="S36" t="b">
        <v>1</v>
      </c>
      <c r="U36" s="2">
        <f>HYPERLINK("https://sbirkapp.gov.cz/detail/SPPJNETL23A7SWHG", "https://sbirkapp.gov.cz/detail/SPPJNETL23A7SWHG")</f>
        <v>0</v>
      </c>
      <c r="V36" t="s">
        <v>226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227</v>
      </c>
      <c r="F37" t="s">
        <v>28</v>
      </c>
      <c r="G37" t="s">
        <v>55</v>
      </c>
      <c r="H37" s="1">
        <v>45232</v>
      </c>
      <c r="I37" s="1">
        <v>45252.36572582234</v>
      </c>
      <c r="J37" t="s">
        <v>228</v>
      </c>
      <c r="K37" t="s">
        <v>31</v>
      </c>
      <c r="M37" t="s">
        <v>56</v>
      </c>
      <c r="N37" t="s">
        <v>57</v>
      </c>
      <c r="P37" t="s">
        <v>229</v>
      </c>
      <c r="R37" t="s">
        <v>230</v>
      </c>
      <c r="S37" t="b">
        <v>0</v>
      </c>
      <c r="T37" s="1">
        <v>46023</v>
      </c>
      <c r="U37" s="2">
        <f>HYPERLINK("https://sbirkapp.gov.cz/detail/SPPWS5UYY2VTKAMY", "https://sbirkapp.gov.cz/detail/SPPWS5UYY2VTKAMY")</f>
        <v>0</v>
      </c>
      <c r="V37" t="s">
        <v>231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232</v>
      </c>
      <c r="F38" t="s">
        <v>28</v>
      </c>
      <c r="G38" t="s">
        <v>233</v>
      </c>
      <c r="H38" s="1">
        <v>45232</v>
      </c>
      <c r="I38" s="1">
        <v>45252.363598563</v>
      </c>
      <c r="J38" t="s">
        <v>228</v>
      </c>
      <c r="K38" t="s">
        <v>31</v>
      </c>
      <c r="M38" t="s">
        <v>209</v>
      </c>
      <c r="N38" t="s">
        <v>210</v>
      </c>
      <c r="P38" t="s">
        <v>234</v>
      </c>
      <c r="Q38" t="s">
        <v>235</v>
      </c>
      <c r="S38" t="b">
        <v>1</v>
      </c>
      <c r="U38" s="2">
        <f>HYPERLINK("https://sbirkapp.gov.cz/detail/SPPN277EIXEPBM72", "https://sbirkapp.gov.cz/detail/SPPN277EIXEPBM72")</f>
        <v>0</v>
      </c>
      <c r="V38" t="s">
        <v>236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237</v>
      </c>
      <c r="F39" t="s">
        <v>28</v>
      </c>
      <c r="G39" t="s">
        <v>238</v>
      </c>
      <c r="H39" s="1">
        <v>45232</v>
      </c>
      <c r="I39" s="1">
        <v>45252.36196625135</v>
      </c>
      <c r="J39" t="s">
        <v>228</v>
      </c>
      <c r="K39" t="s">
        <v>31</v>
      </c>
      <c r="M39" t="s">
        <v>239</v>
      </c>
      <c r="N39" t="s">
        <v>240</v>
      </c>
      <c r="S39" t="b">
        <v>1</v>
      </c>
      <c r="U39" s="2">
        <f>HYPERLINK("https://sbirkapp.gov.cz/detail/SPP6CJBSROHR4UHE", "https://sbirkapp.gov.cz/detail/SPP6CJBSROHR4UHE")</f>
        <v>0</v>
      </c>
      <c r="V39" t="s">
        <v>241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242</v>
      </c>
      <c r="F40" t="s">
        <v>28</v>
      </c>
      <c r="G40" t="s">
        <v>243</v>
      </c>
      <c r="H40" s="1">
        <v>45232</v>
      </c>
      <c r="I40" s="1">
        <v>45252.35879507093</v>
      </c>
      <c r="J40" t="s">
        <v>228</v>
      </c>
      <c r="K40" t="s">
        <v>31</v>
      </c>
      <c r="M40" t="s">
        <v>244</v>
      </c>
      <c r="N40" t="s">
        <v>245</v>
      </c>
      <c r="S40" t="b">
        <v>1</v>
      </c>
      <c r="U40" s="2">
        <f>HYPERLINK("https://sbirkapp.gov.cz/detail/SPPAOF3C2YFG3GXM", "https://sbirkapp.gov.cz/detail/SPPAOF3C2YFG3GXM")</f>
        <v>0</v>
      </c>
      <c r="V40" t="s">
        <v>246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247</v>
      </c>
      <c r="F41" t="s">
        <v>28</v>
      </c>
      <c r="G41" t="s">
        <v>248</v>
      </c>
      <c r="H41" s="1">
        <v>45169</v>
      </c>
      <c r="I41" s="1">
        <v>45170.32356522555</v>
      </c>
      <c r="J41" t="s">
        <v>249</v>
      </c>
      <c r="K41" t="s">
        <v>31</v>
      </c>
      <c r="M41" t="s">
        <v>70</v>
      </c>
      <c r="N41" t="s">
        <v>71</v>
      </c>
      <c r="O41" t="s">
        <v>250</v>
      </c>
      <c r="R41" t="s">
        <v>251</v>
      </c>
      <c r="S41" t="b">
        <v>0</v>
      </c>
      <c r="T41" s="1">
        <v>45353</v>
      </c>
      <c r="U41" s="2">
        <f>HYPERLINK("https://sbirkapp.gov.cz/detail/SPPHFKLP3OPUKT2U", "https://sbirkapp.gov.cz/detail/SPPHFKLP3OPUKT2U")</f>
        <v>0</v>
      </c>
      <c r="V41" t="s">
        <v>252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253</v>
      </c>
      <c r="F42" t="s">
        <v>28</v>
      </c>
      <c r="G42" t="s">
        <v>254</v>
      </c>
      <c r="H42" s="1">
        <v>45092</v>
      </c>
      <c r="I42" s="1">
        <v>45098.26893202273</v>
      </c>
      <c r="J42" t="s">
        <v>255</v>
      </c>
      <c r="K42" t="s">
        <v>31</v>
      </c>
      <c r="M42" t="s">
        <v>70</v>
      </c>
      <c r="N42" t="s">
        <v>71</v>
      </c>
      <c r="O42" t="s">
        <v>256</v>
      </c>
      <c r="Q42" t="s">
        <v>257</v>
      </c>
      <c r="R42" t="s">
        <v>251</v>
      </c>
      <c r="S42" t="b">
        <v>0</v>
      </c>
      <c r="T42" s="1">
        <v>45353</v>
      </c>
      <c r="U42" s="2">
        <f>HYPERLINK("https://sbirkapp.gov.cz/detail/SPPO2AZIMZLRYGKS", "https://sbirkapp.gov.cz/detail/SPPO2AZIMZLRYGKS")</f>
        <v>0</v>
      </c>
      <c r="V42" t="s">
        <v>258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259</v>
      </c>
      <c r="F43" t="s">
        <v>28</v>
      </c>
      <c r="G43" t="s">
        <v>260</v>
      </c>
      <c r="H43" s="1">
        <v>45029</v>
      </c>
      <c r="I43" s="1">
        <v>45033.33763407762</v>
      </c>
      <c r="J43" t="s">
        <v>261</v>
      </c>
      <c r="K43" t="s">
        <v>31</v>
      </c>
      <c r="M43" t="s">
        <v>262</v>
      </c>
      <c r="N43" t="s">
        <v>263</v>
      </c>
      <c r="S43" t="b">
        <v>1</v>
      </c>
      <c r="U43" s="2">
        <f>HYPERLINK("https://sbirkapp.gov.cz/detail/SPPJBDLIIEIE2ZBO", "https://sbirkapp.gov.cz/detail/SPPJBDLIIEIE2ZBO")</f>
        <v>0</v>
      </c>
      <c r="V43" t="s">
        <v>264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265</v>
      </c>
      <c r="F44" t="s">
        <v>28</v>
      </c>
      <c r="G44" t="s">
        <v>266</v>
      </c>
      <c r="H44" s="1">
        <v>45029</v>
      </c>
      <c r="I44" s="1">
        <v>45033.32454055703</v>
      </c>
      <c r="J44" t="s">
        <v>261</v>
      </c>
      <c r="K44" t="s">
        <v>31</v>
      </c>
      <c r="M44" t="s">
        <v>32</v>
      </c>
      <c r="N44" t="s">
        <v>33</v>
      </c>
      <c r="O44" t="s">
        <v>267</v>
      </c>
      <c r="Q44" t="s">
        <v>268</v>
      </c>
      <c r="R44" t="s">
        <v>251</v>
      </c>
      <c r="S44" t="b">
        <v>0</v>
      </c>
      <c r="T44" s="1">
        <v>45353</v>
      </c>
      <c r="U44" s="2">
        <f>HYPERLINK("https://sbirkapp.gov.cz/detail/SPPAVIUBCEDZME3U", "https://sbirkapp.gov.cz/detail/SPPAVIUBCEDZME3U")</f>
        <v>0</v>
      </c>
      <c r="V44" t="s">
        <v>269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270</v>
      </c>
      <c r="F45" t="s">
        <v>28</v>
      </c>
      <c r="G45" t="s">
        <v>271</v>
      </c>
      <c r="H45" s="1">
        <v>44966</v>
      </c>
      <c r="I45" s="1">
        <v>44967.36738348212</v>
      </c>
      <c r="J45" t="s">
        <v>272</v>
      </c>
      <c r="K45" t="s">
        <v>31</v>
      </c>
      <c r="M45" t="s">
        <v>32</v>
      </c>
      <c r="N45" t="s">
        <v>33</v>
      </c>
      <c r="O45" t="s">
        <v>273</v>
      </c>
      <c r="Q45" t="s">
        <v>274</v>
      </c>
      <c r="R45" t="s">
        <v>251</v>
      </c>
      <c r="S45" t="b">
        <v>0</v>
      </c>
      <c r="T45" s="1">
        <v>45353</v>
      </c>
      <c r="U45" s="2">
        <f>HYPERLINK("https://sbirkapp.gov.cz/detail/SPPLEOQCZ42OZVKK", "https://sbirkapp.gov.cz/detail/SPPLEOQCZ42OZVKK")</f>
        <v>0</v>
      </c>
      <c r="V45" t="s">
        <v>275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276</v>
      </c>
      <c r="F46" t="s">
        <v>28</v>
      </c>
      <c r="G46" t="s">
        <v>55</v>
      </c>
      <c r="H46" s="1">
        <v>44903</v>
      </c>
      <c r="I46" s="1">
        <v>44907.45015955509</v>
      </c>
      <c r="J46" t="s">
        <v>277</v>
      </c>
      <c r="K46" t="s">
        <v>31</v>
      </c>
      <c r="M46" t="s">
        <v>56</v>
      </c>
      <c r="N46" t="s">
        <v>57</v>
      </c>
      <c r="R46" t="s">
        <v>58</v>
      </c>
      <c r="S46" t="b">
        <v>0</v>
      </c>
      <c r="T46" s="1">
        <v>45292</v>
      </c>
      <c r="U46" s="2">
        <f>HYPERLINK("https://sbirkapp.gov.cz/detail/SPP4RPMH33XWMKX4", "https://sbirkapp.gov.cz/detail/SPP4RPMH33XWMKX4")</f>
        <v>0</v>
      </c>
      <c r="V46" t="s">
        <v>278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279</v>
      </c>
      <c r="F47" t="s">
        <v>28</v>
      </c>
      <c r="G47" t="s">
        <v>233</v>
      </c>
      <c r="H47" s="1">
        <v>44903</v>
      </c>
      <c r="I47" s="1">
        <v>44907.44909600111</v>
      </c>
      <c r="J47" t="s">
        <v>277</v>
      </c>
      <c r="K47" t="s">
        <v>31</v>
      </c>
      <c r="M47" t="s">
        <v>209</v>
      </c>
      <c r="N47" t="s">
        <v>210</v>
      </c>
      <c r="R47" t="s">
        <v>211</v>
      </c>
      <c r="S47" t="b">
        <v>0</v>
      </c>
      <c r="T47" s="1">
        <v>45292</v>
      </c>
      <c r="U47" s="2">
        <f>HYPERLINK("https://sbirkapp.gov.cz/detail/SPPTFX2IUTTKFM2Q", "https://sbirkapp.gov.cz/detail/SPPTFX2IUTTKFM2Q")</f>
        <v>0</v>
      </c>
      <c r="V47" t="s">
        <v>280</v>
      </c>
      <c r="W47">
        <v>2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281</v>
      </c>
      <c r="F48" t="s">
        <v>28</v>
      </c>
      <c r="G48" t="s">
        <v>266</v>
      </c>
      <c r="H48" s="1">
        <v>44812</v>
      </c>
      <c r="I48" s="1">
        <v>44813.37705861258</v>
      </c>
      <c r="J48" t="s">
        <v>282</v>
      </c>
      <c r="K48" t="s">
        <v>31</v>
      </c>
      <c r="M48" t="s">
        <v>70</v>
      </c>
      <c r="N48" t="s">
        <v>71</v>
      </c>
      <c r="O48" t="s">
        <v>283</v>
      </c>
      <c r="Q48" t="s">
        <v>284</v>
      </c>
      <c r="R48" t="s">
        <v>251</v>
      </c>
      <c r="S48" t="b">
        <v>0</v>
      </c>
      <c r="T48" s="1">
        <v>45353</v>
      </c>
      <c r="U48" s="2">
        <f>HYPERLINK("https://sbirkapp.gov.cz/detail/SPPQAJHW6AEK2U3S", "https://sbirkapp.gov.cz/detail/SPPQAJHW6AEK2U3S")</f>
        <v>0</v>
      </c>
      <c r="V48" t="s">
        <v>285</v>
      </c>
      <c r="W48">
        <v>2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286</v>
      </c>
      <c r="F49" t="s">
        <v>28</v>
      </c>
      <c r="G49" t="s">
        <v>287</v>
      </c>
      <c r="H49" s="1">
        <v>44812</v>
      </c>
      <c r="I49" s="1">
        <v>44813.37547828371</v>
      </c>
      <c r="J49" t="s">
        <v>282</v>
      </c>
      <c r="K49" t="s">
        <v>31</v>
      </c>
      <c r="M49" t="s">
        <v>288</v>
      </c>
      <c r="N49" t="s">
        <v>289</v>
      </c>
      <c r="S49" t="b">
        <v>1</v>
      </c>
      <c r="U49" s="2">
        <f>HYPERLINK("https://sbirkapp.gov.cz/detail/SPP7I2LPJAZVTCPY", "https://sbirkapp.gov.cz/detail/SPP7I2LPJAZVTCPY")</f>
        <v>0</v>
      </c>
      <c r="V49" t="s">
        <v>290</v>
      </c>
      <c r="W49">
        <v>1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291</v>
      </c>
      <c r="F50" t="s">
        <v>105</v>
      </c>
      <c r="G50" t="s">
        <v>106</v>
      </c>
      <c r="H50" s="1">
        <v>44784</v>
      </c>
      <c r="I50" s="1">
        <v>44790.54886121487</v>
      </c>
      <c r="J50" t="s">
        <v>292</v>
      </c>
      <c r="K50" t="s">
        <v>31</v>
      </c>
      <c r="M50" t="s">
        <v>293</v>
      </c>
      <c r="N50" t="s">
        <v>294</v>
      </c>
      <c r="O50" t="s">
        <v>111</v>
      </c>
      <c r="S50" t="b">
        <v>1</v>
      </c>
      <c r="U50" s="2">
        <f>HYPERLINK("https://sbirkapp.gov.cz/detail/SPPMOM6UZXSWNKYM", "https://sbirkapp.gov.cz/detail/SPPMOM6UZXSWNKYM")</f>
        <v>0</v>
      </c>
      <c r="V50" t="s">
        <v>295</v>
      </c>
      <c r="W50">
        <v>2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296</v>
      </c>
      <c r="F51" t="s">
        <v>105</v>
      </c>
      <c r="G51" t="s">
        <v>297</v>
      </c>
      <c r="H51" s="1">
        <v>44784</v>
      </c>
      <c r="I51" s="1">
        <v>44790.54715456578</v>
      </c>
      <c r="J51" t="s">
        <v>277</v>
      </c>
      <c r="K51" t="s">
        <v>31</v>
      </c>
      <c r="M51" t="s">
        <v>127</v>
      </c>
      <c r="N51" t="s">
        <v>128</v>
      </c>
      <c r="O51" t="s">
        <v>298</v>
      </c>
      <c r="S51" t="b">
        <v>1</v>
      </c>
      <c r="U51" s="2">
        <f>HYPERLINK("https://sbirkapp.gov.cz/detail/SPPE6CYUZSGEO3FA", "https://sbirkapp.gov.cz/detail/SPPE6CYUZSGEO3FA")</f>
        <v>0</v>
      </c>
      <c r="V51" t="s">
        <v>299</v>
      </c>
      <c r="W51">
        <v>2</v>
      </c>
    </row>
    <row r="52" spans="1:23">
      <c r="A52" t="s">
        <v>23</v>
      </c>
      <c r="B52" t="s">
        <v>24</v>
      </c>
      <c r="C52" t="s">
        <v>25</v>
      </c>
      <c r="D52" t="s">
        <v>26</v>
      </c>
      <c r="E52" t="s">
        <v>300</v>
      </c>
      <c r="F52" t="s">
        <v>28</v>
      </c>
      <c r="G52" t="s">
        <v>202</v>
      </c>
      <c r="H52" s="1">
        <v>44728</v>
      </c>
      <c r="I52" s="1">
        <v>44733.32673564278</v>
      </c>
      <c r="J52" t="s">
        <v>301</v>
      </c>
      <c r="K52" t="s">
        <v>31</v>
      </c>
      <c r="M52" t="s">
        <v>203</v>
      </c>
      <c r="N52" t="s">
        <v>204</v>
      </c>
      <c r="R52" t="s">
        <v>302</v>
      </c>
      <c r="S52" t="b">
        <v>0</v>
      </c>
      <c r="T52" s="1">
        <v>45469</v>
      </c>
      <c r="U52" s="2">
        <f>HYPERLINK("https://sbirkapp.gov.cz/detail/SPP2JRHWPS5IH6SO", "https://sbirkapp.gov.cz/detail/SPP2JRHWPS5IH6SO")</f>
        <v>0</v>
      </c>
      <c r="V52" t="s">
        <v>303</v>
      </c>
      <c r="W52">
        <v>1</v>
      </c>
    </row>
    <row r="53" spans="1:23">
      <c r="A53" t="s">
        <v>23</v>
      </c>
      <c r="B53" t="s">
        <v>24</v>
      </c>
      <c r="C53" t="s">
        <v>25</v>
      </c>
      <c r="D53" t="s">
        <v>26</v>
      </c>
      <c r="E53" t="s">
        <v>304</v>
      </c>
      <c r="F53" t="s">
        <v>28</v>
      </c>
      <c r="G53" t="s">
        <v>42</v>
      </c>
      <c r="H53" s="1">
        <v>44672</v>
      </c>
      <c r="I53" s="1">
        <v>44676.58052114899</v>
      </c>
      <c r="J53" t="s">
        <v>305</v>
      </c>
      <c r="K53" t="s">
        <v>31</v>
      </c>
      <c r="M53" t="s">
        <v>70</v>
      </c>
      <c r="N53" t="s">
        <v>71</v>
      </c>
      <c r="Q53" t="s">
        <v>306</v>
      </c>
      <c r="R53" t="s">
        <v>251</v>
      </c>
      <c r="S53" t="b">
        <v>0</v>
      </c>
      <c r="T53" s="1">
        <v>45353</v>
      </c>
      <c r="U53" s="2">
        <f>HYPERLINK("https://sbirkapp.gov.cz/detail/SPPIESDBNATNEWXG", "https://sbirkapp.gov.cz/detail/SPPIESDBNATNEWXG")</f>
        <v>0</v>
      </c>
      <c r="V53" t="s">
        <v>307</v>
      </c>
      <c r="W5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2026-09-18T19:11:43Z</dcterms:created>
  <dcterms:modified xsi:type="dcterms:W3CDTF">2026-09-18T19:11:43Z</dcterms:modified>
</cp:coreProperties>
</file>