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<sst xmlns="http://schemas.openxmlformats.org/spreadsheetml/2006/main" count="621" uniqueCount="265">
  <si>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</si>
  <si>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</si>
  <si>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</si>
  <si>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</si>
  <si>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</si>
  <si>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</si>
  <si>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</si>
  <si>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</si>
  <si>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</si>
  <si>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</si>
  <si>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</si>
  <si>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</si>
  <si>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</si>
  <si>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</si>
  <si>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</si>
  <si>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</si>
  <si>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</si>
  <si>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</si>
  <si>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</si>
  <si>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</si>
  <si>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</si>
  <si>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</si>
  <si>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</si>
  <si>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Hořovice</t>
  </si>
  <si>
    <t>00233242</t>
  </si>
  <si>
    <t>yjmbxfn</t>
  </si>
  <si>
    <t>Středočeský kraj</t>
  </si>
  <si>
    <t>3/2025</t>
  </si>
  <si>
    <t>Obecně závazná vyhláška</t>
  </si>
  <si>
    <t>kterou se stanoví školský obvod a část školského obvodu základních škol zřizovaných městem Hořovice</t>
  </si>
  <si>
    <t>2025-07-01</t>
  </si>
  <si>
    <t>Běžný</t>
  </si>
  <si>
    <t>školské obvody - základní školy</t>
  </si>
  <si>
    <t>zákon č. 561/2004 Sb., školský zákon - § 178 odst. 2 písm. c)</t>
  </si>
  <si>
    <t>1/2024: kterou se stanoví školský obvod a část školského obvodu základních škol zřizovaných městem Hořovice</t>
  </si>
  <si>
    <t>1523690445</t>
  </si>
  <si>
    <t>2/2025</t>
  </si>
  <si>
    <t>Nařízení</t>
  </si>
  <si>
    <t>kterým se vydává ceník za užití místních komunikací nebo jejich určených úseků vymezených v nařízení města Hořovice o placeném stání silničních motorových vozidel na místních komunikacích nebo určených úsecích v Hořovicích</t>
  </si>
  <si>
    <t xml:space="preserve">pozemní komunikace - zpoplatnění stání a odstavení </t>
  </si>
  <si>
    <t xml:space="preserve">zákon č. 13/1997 Sb., o pozemních komunikacích - § 23 odst. 1 </t>
  </si>
  <si>
    <t>3/2024: kterým se vydává ceník za užití místních komunikací nebo jejich určených úseků vymezených v nařízení města Hořovice o placeném stání silničních motorových vozidel na místních komunikacích nebo určených úsecích v Hořovicích</t>
  </si>
  <si>
    <t>1494154505</t>
  </si>
  <si>
    <t>1/2025</t>
  </si>
  <si>
    <t>o placeném stání silničních motorových vozidel na místních komunikacích nebo určených úsecích v Hořovicích</t>
  </si>
  <si>
    <t>2/2024: o placeném stání silničních motorových vozidel na místních komunikacích nebo určených úsecích v Hořovicích</t>
  </si>
  <si>
    <t>1494148626</t>
  </si>
  <si>
    <t>7/2024</t>
  </si>
  <si>
    <t>kterou se ruší obecně závazná vyhláška č. 1/2015 o omezení provozní doby hostinských a jiných obdobných zařízení na území města Hořovice</t>
  </si>
  <si>
    <t>2025-01-03</t>
  </si>
  <si>
    <t>zrušovací</t>
  </si>
  <si>
    <t>ústavní zákon č. 1/1993 Sb., Ústava České republiky - čl. 104 odst. 3 - zrušovací OZV</t>
  </si>
  <si>
    <t>1/2015: o omezení provozní doby hostinských a jiných obdobných zařízení na území města Hořovice</t>
  </si>
  <si>
    <t>1455386602</t>
  </si>
  <si>
    <t>6/2024</t>
  </si>
  <si>
    <t>o regulaci provozování hazardních her</t>
  </si>
  <si>
    <t>hazardní hry</t>
  </si>
  <si>
    <t>zákon č. 186/2016 Sb., o hazardních hrách - § 12 odst. 1</t>
  </si>
  <si>
    <t>1/2014: o regulaci provozu loterií a jiných podobných her a stanovení opatření k zabezpečení veřejného pořádku</t>
  </si>
  <si>
    <t>1455378940</t>
  </si>
  <si>
    <t>5/2024</t>
  </si>
  <si>
    <t>o zákazu konzumace alkoholu na veřejném prostranství</t>
  </si>
  <si>
    <t>veřejný pořádek - konzumace alkoholu</t>
  </si>
  <si>
    <t>zákon č. 128/2000 Sb., o obcích - § 10 písm. a) - konzumace alkoholu</t>
  </si>
  <si>
    <t>3/2015: o zákazu požívání alkoholu a jiných omamných a psychotropních látek na veřejném prostranství</t>
  </si>
  <si>
    <t>1455366803</t>
  </si>
  <si>
    <t>4/2024</t>
  </si>
  <si>
    <t>o ochraně veřejné zeleně</t>
  </si>
  <si>
    <t>veřejný pořádek - údržba a ochrana veřejné zeleně</t>
  </si>
  <si>
    <t>zákon č. 128/2000 Sb., o obcích - § 10 písm. c) - údržba a ochrana veřejné zeleně</t>
  </si>
  <si>
    <t>4/2005: o ochraně veřejné zeleně ve městě Hořovice</t>
  </si>
  <si>
    <t>1455326003</t>
  </si>
  <si>
    <t>3/2024</t>
  </si>
  <si>
    <t>2024-07-01</t>
  </si>
  <si>
    <t>1/2025: o placeném stání silničních motorových vozidel na místních komunikacích nebo určených úsecích v Hořovicích; 1/2025: o placeném stání silničních motorových vozidel na místních komunikacích nebo určených úsecích v Hořovicích; 2/2025: kterým se vydává ceník za užití místních komunikací nebo jejich určených úseků vymezených v nařízení města Hořovice o placeném stání silničních motorových vozidel na místních komunikacích nebo určených úsecích v Hořovicích; 2/2025: kterým se vydává ceník za užití místních komunikací nebo jejich určených úseků vymezených v nařízení města Hořovice o placeném stání silničních motorových vozidel na místních komunikacích nebo určených úsecích v Hořovicích; 2/2025: kterým se vydává ceník za užití místních komunikací nebo jejich určených úseků vymezených v nařízení města Hořovice o placeném stání silničních motorových vozidel na místních komunikacích nebo určených úsecích v Hořovicích</t>
  </si>
  <si>
    <t>1367176215</t>
  </si>
  <si>
    <t>2/2024</t>
  </si>
  <si>
    <t>1/2022: o placeném stání silničních motorových vozidel na místních komunikacích nebo určených úsecích v Hořovicích; 2/2022: kterým se vydává ceník za užití místních komunikací nebo jejich určených úseků vymezených v nařízení města Hořovice č. 1/2022 k stání silničních motorových vozidel</t>
  </si>
  <si>
    <t>1/2025: o placeném stání silničních motorových vozidel na místních komunikacích nebo určených úsecích v Hořovicích; 1/2025: o placeném stání silničních motorových vozidel na místních komunikacích nebo určených úsecích v Hořovicích; 1/2025: o placeném stání silničních motorových vozidel na místních komunikacích nebo určených úsecích v Hořovicích; 2/2025: kterým se vydává ceník za užití místních komunikací nebo jejich určených úseků vymezených v nařízení města Hořovice o placeném stání silničních motorových vozidel na místních komunikacích nebo určených úsecích v Hořovicích; 2/2025: kterým se vydává ceník za užití místních komunikací nebo jejich určených úseků vymezených v nařízení města Hořovice o placeném stání silničních motorových vozidel na místních komunikacích nebo určených úsecích v Hořovicích</t>
  </si>
  <si>
    <t>1367162595</t>
  </si>
  <si>
    <t>1/2024</t>
  </si>
  <si>
    <t>2024-03-23</t>
  </si>
  <si>
    <t>zákon č. 561/2004 Sb., školský zákon - § 178 odst. 2 písm. b)</t>
  </si>
  <si>
    <t>2/2021: kterou se stanoví školský obvod a část školského obvodu základních škol zřizovaných městem Hořovice</t>
  </si>
  <si>
    <t>3/2025: kterou se stanoví školský obvod a část školského obvodu základních škol zřizovaných městem Hořovice; 3/2025: kterou se stanoví školský obvod a část školského obvodu základních škol zřizovaných městem Hořovice</t>
  </si>
  <si>
    <t>1326561768</t>
  </si>
  <si>
    <t>9/2023</t>
  </si>
  <si>
    <t>kterou se ruší Obecně závazná vyhláška města Hořovice č. 6/2021  o místním poplatku ze vstupného</t>
  </si>
  <si>
    <t>2024-01-01</t>
  </si>
  <si>
    <t>6/2021: o místním poplatku ze vstupného</t>
  </si>
  <si>
    <t>1285960473</t>
  </si>
  <si>
    <t>8/2023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</si>
  <si>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</si>
  <si>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</si>
  <si>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</si>
  <si>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3/2023: o místním poplatku za užívání veřejného prostranství</t>
  </si>
  <si>
    <t>1285959215</t>
  </si>
  <si>
    <t>7/2023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</si>
  <si>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</si>
  <si>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</si>
  <si>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</si>
  <si>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9/2021: o místním poplatku za obecní systém odpadového hospodářství</t>
  </si>
  <si>
    <t>1285958227</t>
  </si>
  <si>
    <t>6/2023</t>
  </si>
  <si>
    <t>o místním poplatku z pobytu</t>
  </si>
  <si>
    <t>místní poplatek z pobytu</t>
  </si>
  <si>
    <t>zákon č. 565/1990 Sb., o místních poplatcích - § 14 - z pobytu</t>
  </si>
  <si>
    <t>4/2021: o místním poplatku z pobytu</t>
  </si>
  <si>
    <t>1285953906</t>
  </si>
  <si>
    <t>5/2023</t>
  </si>
  <si>
    <t>o místním poplatku ze psů</t>
  </si>
  <si>
    <t>místní poplatek ze psů</t>
  </si>
  <si>
    <t>zákon č. 565/1990 Sb., o místních poplatcích - § 14 - ze psů</t>
  </si>
  <si>
    <t>3/2021: o místním poplatku ze psů</t>
  </si>
  <si>
    <t>1285952908</t>
  </si>
  <si>
    <t>4/2023</t>
  </si>
  <si>
    <t>o stanovení místního koeficientu pro výpočet daně z nemovitých věcí</t>
  </si>
  <si>
    <t>daň z nemovitých věcí - místní koeficient</t>
  </si>
  <si>
    <t>zákon č. 338/1992 Sb., o dani z nemovitých věcí - § 12</t>
  </si>
  <si>
    <t>1246227912</t>
  </si>
  <si>
    <t>3/2023</t>
  </si>
  <si>
    <t>2023-08-01</t>
  </si>
  <si>
    <t>8/2023: o místním poplatku za užívání veřejného prostranství</t>
  </si>
  <si>
    <t>1213842317</t>
  </si>
  <si>
    <t>2/2023</t>
  </si>
  <si>
    <t>kterou se ruší Obecně závazná vyhláška města Hořovice o místním poplatku za užívání veřejného prostranství, č. 4/2022</t>
  </si>
  <si>
    <t>2023-05-12</t>
  </si>
  <si>
    <t>4/2022: o místním poplatku za užívání veřejného prostranství</t>
  </si>
  <si>
    <t>1181729470</t>
  </si>
  <si>
    <t>1/2023</t>
  </si>
  <si>
    <t>Zrušovací OZV</t>
  </si>
  <si>
    <t>2023-02-11</t>
  </si>
  <si>
    <t>3/2022: Obecně závazná vyhláška města Hořovice, kterou se stanoví místní koeficient pro výpočet daně z nemovitostí</t>
  </si>
  <si>
    <t>1135000820</t>
  </si>
  <si>
    <t>4/2022</t>
  </si>
  <si>
    <t>2023-01-01</t>
  </si>
  <si>
    <t>10/2021: o místním poplatku za užívání veřejného prostranství</t>
  </si>
  <si>
    <t>2/2023: kterou se ruší Obecně závazná vyhláška města Hořovice o místním poplatku za užívání veřejného prostranství, č. 4/2022; 2/2023: kterou se ruší Obecně závazná vyhláška města Hořovice o místním poplatku za užívání veřejného prostranství, č. 4/2022</t>
  </si>
  <si>
    <t>1118958970</t>
  </si>
  <si>
    <t>3/2022</t>
  </si>
  <si>
    <t>Obecně závazná vyhláška města Hořovice, kterou se stanoví místní koeficient pro výpočet daně z nemovitostí</t>
  </si>
  <si>
    <t>7/2021: kterou se stanoví místní koeficient pro výpočet daně z nemovitostí</t>
  </si>
  <si>
    <t>1/2023: Zrušovací OZV</t>
  </si>
  <si>
    <t>1087216843</t>
  </si>
  <si>
    <t>1/2015</t>
  </si>
  <si>
    <t xml:space="preserve"> o zákazu podomního a pochůzkového prodeje na území města</t>
  </si>
  <si>
    <t>2015-09-26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</si>
  <si>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</si>
  <si>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</si>
  <si>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</si>
  <si>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1081491545</t>
  </si>
  <si>
    <t>2/2022</t>
  </si>
  <si>
    <t>kterým se vydává ceník za užití místních komunikací nebo jejich určených úseků vymezených v nařízení města Hořovice č. 1/2022 k stání silničních motorových vozidel</t>
  </si>
  <si>
    <t>2022-05-01</t>
  </si>
  <si>
    <t>2/2021: kterým se vydává ceník za užití místních komunikací nebo jejich určených úseků vymezených v nařízení města Hořovice č. 1/2021 k stání silničních motorových vozidel</t>
  </si>
  <si>
    <t>1030855627</t>
  </si>
  <si>
    <t>1/2022</t>
  </si>
  <si>
    <t>1/2021: o placeném stání silničních motorových vozidel na místních komunikacích nebo určených úsecích v Hořovicích</t>
  </si>
  <si>
    <t>1030835196</t>
  </si>
  <si>
    <t>10/2021</t>
  </si>
  <si>
    <t>2022-01-01</t>
  </si>
  <si>
    <t>991635737</t>
  </si>
  <si>
    <t>9/2021</t>
  </si>
  <si>
    <t>7/2023: o místním poplatku za obecní systém odpadového hospodářství</t>
  </si>
  <si>
    <t>991631787</t>
  </si>
  <si>
    <t>8/2021</t>
  </si>
  <si>
    <t>kterou se stanovuje úhrada vodného a stočného ve dvousložkové formě</t>
  </si>
  <si>
    <t>vodní hospodářství - vodné a stočné ve dvousložkové formě</t>
  </si>
  <si>
    <t>zákon č. 274/2001 Sb., o vodovodech a kanalizacích - § 20 odst. 4</t>
  </si>
  <si>
    <t>991628358</t>
  </si>
  <si>
    <t>7/2021</t>
  </si>
  <si>
    <t>kterou se stanoví místní koeficient pro výpočet daně z nemovitostí</t>
  </si>
  <si>
    <t>991621848</t>
  </si>
  <si>
    <t>6/2021</t>
  </si>
  <si>
    <t>o místním poplatku ze vstupného</t>
  </si>
  <si>
    <t>2021-08-01</t>
  </si>
  <si>
    <t>místní poplatek ze vstupného</t>
  </si>
  <si>
    <t>zákon č. 565/1990 Sb., o místních poplatcích - § 14 - ze vstupného</t>
  </si>
  <si>
    <t>9/2023: kterou se ruší Obecně závazná vyhláška města Hořovice č. 6/2021  o místním poplatku ze vstupného</t>
  </si>
  <si>
    <t>991618028</t>
  </si>
  <si>
    <t>4/2021</t>
  </si>
  <si>
    <t>6/2023: o místním poplatku z pobytu</t>
  </si>
  <si>
    <t>991616473</t>
  </si>
  <si>
    <t>3/2021</t>
  </si>
  <si>
    <t>5/2023: o místním poplatku ze psů</t>
  </si>
  <si>
    <t>991614813</t>
  </si>
  <si>
    <t>2/2021</t>
  </si>
  <si>
    <t>2021-09-01</t>
  </si>
  <si>
    <t>991599285</t>
  </si>
  <si>
    <t>1/2021</t>
  </si>
  <si>
    <t>o stanovení obecního systému odpadového hospodářství</t>
  </si>
  <si>
    <t>systém odpadového hospodářství</t>
  </si>
  <si>
    <t>zákon č. 541/2020 Sb., o odpadech - § 59 odst. 4</t>
  </si>
  <si>
    <t>1/2022: o placeném stání silničních motorových vozidel na místních komunikacích nebo určených úsecích v Hořovicích</t>
  </si>
  <si>
    <t>991592670</t>
  </si>
  <si>
    <t>2/2018</t>
  </si>
  <si>
    <t>kterou se stanovují pravidla pro pohyb psů na veřejném prostranství ve městě Hořovice</t>
  </si>
  <si>
    <t>2018-10-11</t>
  </si>
  <si>
    <t>pohyb psů</t>
  </si>
  <si>
    <t>zákon č. 246/1992 Sb., na ochranu zvířat proti týrání - § 24 odst. 2</t>
  </si>
  <si>
    <t>991216138</t>
  </si>
  <si>
    <t>3/2015</t>
  </si>
  <si>
    <t>o zákazu požívání alkoholu a jiných omamných a psychotropních látek na veřejném prostranství</t>
  </si>
  <si>
    <t>2015-12-30</t>
  </si>
  <si>
    <t>5/2024: o zákazu konzumace alkoholu na veřejném prostranství</t>
  </si>
  <si>
    <t>991210699</t>
  </si>
  <si>
    <t>o omezení provozní doby hostinských a jiných obdobných zařízení na území města Hořovice</t>
  </si>
  <si>
    <t>2015-06-25</t>
  </si>
  <si>
    <t>veřejný pořádek - provozní doba hostinských zařízení</t>
  </si>
  <si>
    <t>zákon č. 128/2000 Sb., o obcích - § 10 písm. a) - provozní doba hostinských zařízení</t>
  </si>
  <si>
    <t>7/2024: kterou se ruší obecně závazná vyhláška č. 1/2015 o omezení provozní doby hostinských a jiných obdobných zařízení na území města Hořovice</t>
  </si>
  <si>
    <t>989682915</t>
  </si>
  <si>
    <t>1/2014</t>
  </si>
  <si>
    <t>o regulaci provozu loterií a jiných podobných her a stanovení opatření k zabezpečení veřejného pořádku</t>
  </si>
  <si>
    <t>2014-06-08</t>
  </si>
  <si>
    <t xml:space="preserve">zákon č. 186/2016 Sb., o hazardních hrách - § 12 </t>
  </si>
  <si>
    <t>6/2024: o regulaci provozování hazardních her</t>
  </si>
  <si>
    <t>989602100</t>
  </si>
  <si>
    <t>3/2013</t>
  </si>
  <si>
    <t>o zřízení městské policie</t>
  </si>
  <si>
    <t>2014-01-01</t>
  </si>
  <si>
    <t>obecní policie</t>
  </si>
  <si>
    <t xml:space="preserve">zákon č. 553/1991 Sb., o obecní policii - § 1 odst. 1 </t>
  </si>
  <si>
    <t>989599517</t>
  </si>
  <si>
    <t>4/2008</t>
  </si>
  <si>
    <t>o požární ochraně při kulturních a jiných akcích</t>
  </si>
  <si>
    <t>2009-01-16</t>
  </si>
  <si>
    <t>požární ochrana - podmínky při akcích</t>
  </si>
  <si>
    <t>zákon č. 133/1985 Sb., o požární ochraně - § 29 odst. 1 písm. o) bod 2</t>
  </si>
  <si>
    <t>989593589</t>
  </si>
  <si>
    <t>3/2008</t>
  </si>
  <si>
    <t>kterou se mění a doplňuje obecně závazná vyhláška města Hořovice č. 2/2008 Požární řád města Hořovice</t>
  </si>
  <si>
    <t>požární ochrana - požární řád</t>
  </si>
  <si>
    <t>zákon č. 133/1985 Sb., o požární ochraně - § 29 odst. 1 písm. o) bod 1</t>
  </si>
  <si>
    <t>2/2008: Požární řád města Hořovice</t>
  </si>
  <si>
    <t>989475889</t>
  </si>
  <si>
    <t>2/2008</t>
  </si>
  <si>
    <t>Požární řád města Hořovice</t>
  </si>
  <si>
    <t>2008-08-22</t>
  </si>
  <si>
    <t>3/2008: kterou se mění a doplňuje obecně závazná vyhláška města Hořovice č. 2/2008 Požární řád města Hořovice</t>
  </si>
  <si>
    <t>989434138</t>
  </si>
  <si>
    <t>4/2005</t>
  </si>
  <si>
    <t>o ochraně veřejné zeleně ve městě Hořovice</t>
  </si>
  <si>
    <t>2005-11-01</t>
  </si>
  <si>
    <t>4/2024: o ochraně veřejné zeleně</t>
  </si>
  <si>
    <t>989385280</t>
  </si>
  <si>
    <t>1/2000</t>
  </si>
  <si>
    <t>o užívání městských symbolů</t>
  </si>
  <si>
    <t>2000-05-03</t>
  </si>
  <si>
    <t>jiná</t>
  </si>
  <si>
    <t xml:space="preserve">ústavní zákon č. 1/1993 Sb., Ústava České republiky - čl. 104 odst. 3 </t>
  </si>
  <si>
    <t>989362929</t>
  </si>
  <si>
    <t>kterým se vydává ceník za užití místních komunikací nebo jejich určených úseků vymezených v nařízení města Hořovice č. 1/2021 k stání silničních motorových vozidel</t>
  </si>
  <si>
    <t>2/2022: kterým se vydává ceník za užití místních komunikací nebo jejich určených úseků vymezených v nařízení města Hořovice č. 1/2022 k stání silničních motorových vozidel; 2/2022: kterým se vydává ceník za užití místních komunikací nebo jejich určených úseků vymezených v nařízení města Hořovice č. 1/2022 k stání silničních motorových vozidel</t>
  </si>
  <si>
    <t>988314884</t>
  </si>
  <si>
    <t>1/2022: o placeném stání silničních motorových vozidel na místních komunikacích nebo určených úsecích v Hořovicích; 1/2022: o placeném stání silničních motorových vozidel na místních komunikacích nebo určených úsecích v Hořovicích</t>
  </si>
  <si>
    <t>988305296</t>
  </si>
  <si>
    <t>1/2012</t>
  </si>
  <si>
    <t>Nařízení města Hořovice kterým se stanovují maximální ceny za nájem hrobových míst a za služby poskytované v souvislosti s nájmem hrobových míst na veřejném pohřebišti v Hořovicích</t>
  </si>
  <si>
    <t>2012-09-01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</si>
  <si>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</si>
  <si>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</si>
  <si>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</si>
  <si>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</si>
  <si>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987139927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</si>
</sst>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6.7109375" customWidth="1"/>
    <col min="16" max="16" width="70.7109375" customWidth="1"/>
    <col min="17" max="17" width="70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45775</v>
      </c>
      <c r="I2" s="1">
        <v>45790.60450202981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HYPERLINK("https://sbirkapp.gov.cz/detail/SPPR4VBMZPBMQ5TW", "https://sbirkapp.gov.cz/detail/SPPR4VBMZPBMQ5TW")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45712</v>
      </c>
      <c r="I3" s="1">
        <v>45730.40447926373</v>
      </c>
      <c r="J3" t="s">
        <v>30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HYPERLINK("https://sbirkapp.gov.cz/detail/SPP4Q2YJBQDCYCSM", "https://sbirkapp.gov.cz/detail/SPP4Q2YJBQDCYCSM")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37</v>
      </c>
      <c r="G4" t="s">
        <v>44</v>
      </c>
      <c r="H4" s="1">
        <v>45712</v>
      </c>
      <c r="I4" s="1">
        <v>45730.39819803162</v>
      </c>
      <c r="J4" t="s">
        <v>30</v>
      </c>
      <c r="K4" t="s">
        <v>31</v>
      </c>
      <c r="M4" t="s">
        <v>39</v>
      </c>
      <c r="N4" t="s">
        <v>40</v>
      </c>
      <c r="P4" t="s">
        <v>45</v>
      </c>
      <c r="S4" t="b">
        <v>1</v>
      </c>
      <c r="U4" s="2">
        <f>HYPERLINK("https://sbirkapp.gov.cz/detail/SPP3PPSTEE42K6Y2", "https://sbirkapp.gov.cz/detail/SPP3PPSTEE42K6Y2")</f>
        <v>0</v>
      </c>
      <c r="V4" t="s">
        <v>46</v>
      </c>
      <c r="W4">
        <v>3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45642</v>
      </c>
      <c r="I5" s="1">
        <v>45645.39036396307</v>
      </c>
      <c r="J5" t="s">
        <v>49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HYPERLINK("https://sbirkapp.gov.cz/detail/SPP5KHOZMLTVOJIG", "https://sbirkapp.gov.cz/detail/SPP5KHOZMLTVOJIG")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45642</v>
      </c>
      <c r="I6" s="1">
        <v>45645.38562976699</v>
      </c>
      <c r="J6" t="s">
        <v>49</v>
      </c>
      <c r="K6" t="s">
        <v>31</v>
      </c>
      <c r="M6" t="s">
        <v>56</v>
      </c>
      <c r="N6" t="s">
        <v>57</v>
      </c>
      <c r="P6" t="s">
        <v>58</v>
      </c>
      <c r="S6" t="b">
        <v>1</v>
      </c>
      <c r="U6" s="2">
        <f>HYPERLINK("https://sbirkapp.gov.cz/detail/SPPMUERDBWRTFTMA", "https://sbirkapp.gov.cz/detail/SPPMUERDBWRTFTMA")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45642</v>
      </c>
      <c r="I7" s="1">
        <v>45645.37848881309</v>
      </c>
      <c r="J7" t="s">
        <v>49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HYPERLINK("https://sbirkapp.gov.cz/detail/SPPGSUTSTOXXDJ5C", "https://sbirkapp.gov.cz/detail/SPPGSUTSTOXXDJ5C")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45642</v>
      </c>
      <c r="I8" s="1">
        <v>45645.34035151103</v>
      </c>
      <c r="J8" t="s">
        <v>49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HYPERLINK("https://sbirkapp.gov.cz/detail/SPPMSTT3QFBE6ZEQ", "https://sbirkapp.gov.cz/detail/SPPMSTT3QFBE6ZEQ")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37</v>
      </c>
      <c r="G9" t="s">
        <v>38</v>
      </c>
      <c r="H9" s="1">
        <v>45439</v>
      </c>
      <c r="I9" s="1">
        <v>45446.61383674446</v>
      </c>
      <c r="J9" t="s">
        <v>73</v>
      </c>
      <c r="K9" t="s">
        <v>31</v>
      </c>
      <c r="M9" t="s">
        <v>39</v>
      </c>
      <c r="N9" t="s">
        <v>40</v>
      </c>
      <c r="R9" t="s">
        <v>74</v>
      </c>
      <c r="S9" t="b">
        <v>0</v>
      </c>
      <c r="T9" s="1">
        <v>45839</v>
      </c>
      <c r="U9" s="2">
        <f>HYPERLINK("https://sbirkapp.gov.cz/detail/SPP63FDNGPSTENFI", "https://sbirkapp.gov.cz/detail/SPP63FDNGPSTENFI")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37</v>
      </c>
      <c r="G10" t="s">
        <v>44</v>
      </c>
      <c r="H10" s="1">
        <v>45411</v>
      </c>
      <c r="I10" s="1">
        <v>45446.59800789553</v>
      </c>
      <c r="J10" t="s">
        <v>73</v>
      </c>
      <c r="K10" t="s">
        <v>31</v>
      </c>
      <c r="M10" t="s">
        <v>39</v>
      </c>
      <c r="N10" t="s">
        <v>40</v>
      </c>
      <c r="P10" t="s">
        <v>77</v>
      </c>
      <c r="R10" t="s">
        <v>78</v>
      </c>
      <c r="S10" t="b">
        <v>0</v>
      </c>
      <c r="T10" s="1">
        <v>45839</v>
      </c>
      <c r="U10" s="2">
        <f>HYPERLINK("https://sbirkapp.gov.cz/detail/SPP4ZNG5HGHRGDP4", "https://sbirkapp.gov.cz/detail/SPP4ZNG5HGHRGDP4")</f>
        <v>0</v>
      </c>
      <c r="V10" t="s">
        <v>79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80</v>
      </c>
      <c r="F11" t="s">
        <v>28</v>
      </c>
      <c r="G11" t="s">
        <v>29</v>
      </c>
      <c r="H11" s="1">
        <v>45355</v>
      </c>
      <c r="I11" s="1">
        <v>45359.42935974171</v>
      </c>
      <c r="J11" t="s">
        <v>81</v>
      </c>
      <c r="K11" t="s">
        <v>31</v>
      </c>
      <c r="M11" t="s">
        <v>32</v>
      </c>
      <c r="N11" t="s">
        <v>82</v>
      </c>
      <c r="P11" t="s">
        <v>83</v>
      </c>
      <c r="R11" t="s">
        <v>84</v>
      </c>
      <c r="S11" t="b">
        <v>0</v>
      </c>
      <c r="T11" s="1">
        <v>45839</v>
      </c>
      <c r="U11" s="2">
        <f>HYPERLINK("https://sbirkapp.gov.cz/detail/SPPYIDDABZL4MKNY", "https://sbirkapp.gov.cz/detail/SPPYIDDABZL4MKNY")</f>
        <v>0</v>
      </c>
      <c r="V11" t="s">
        <v>85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45271</v>
      </c>
      <c r="I12" s="1">
        <v>45274.71814747211</v>
      </c>
      <c r="J12" t="s">
        <v>88</v>
      </c>
      <c r="K12" t="s">
        <v>31</v>
      </c>
      <c r="M12" t="s">
        <v>50</v>
      </c>
      <c r="N12" t="s">
        <v>51</v>
      </c>
      <c r="P12" t="s">
        <v>89</v>
      </c>
      <c r="S12" t="b">
        <v>1</v>
      </c>
      <c r="U12" s="2">
        <f>HYPERLINK("https://sbirkapp.gov.cz/detail/SPP5YCFC4MIWIOWS", "https://sbirkapp.gov.cz/detail/SPP5YCFC4MIWIOWS")</f>
        <v>0</v>
      </c>
      <c r="V12" t="s">
        <v>90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92</v>
      </c>
      <c r="H13" s="1">
        <v>45271</v>
      </c>
      <c r="I13" s="1">
        <v>45274.7149369488</v>
      </c>
      <c r="J13" t="s">
        <v>88</v>
      </c>
      <c r="K13" t="s">
        <v>31</v>
      </c>
      <c r="M13" t="s">
        <v>93</v>
      </c>
      <c r="N13" t="s">
        <v>94</v>
      </c>
      <c r="P13" t="s">
        <v>95</v>
      </c>
      <c r="S13" t="b">
        <v>1</v>
      </c>
      <c r="U13" s="2">
        <f>HYPERLINK("https://sbirkapp.gov.cz/detail/SPP4JT6GG6XPXJ6E", "https://sbirkapp.gov.cz/detail/SPP4JT6GG6XPXJ6E")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45271</v>
      </c>
      <c r="I14" s="1">
        <v>45274.71263524337</v>
      </c>
      <c r="J14" t="s">
        <v>88</v>
      </c>
      <c r="K14" t="s">
        <v>31</v>
      </c>
      <c r="M14" t="s">
        <v>99</v>
      </c>
      <c r="N14" t="s">
        <v>100</v>
      </c>
      <c r="P14" t="s">
        <v>101</v>
      </c>
      <c r="S14" t="b">
        <v>1</v>
      </c>
      <c r="U14" s="2">
        <f>HYPERLINK("https://sbirkapp.gov.cz/detail/SPPKOM6DXFO7OU7W", "https://sbirkapp.gov.cz/detail/SPPKOM6DXFO7OU7W")</f>
        <v>0</v>
      </c>
      <c r="V14" t="s">
        <v>102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103</v>
      </c>
      <c r="F15" t="s">
        <v>28</v>
      </c>
      <c r="G15" t="s">
        <v>104</v>
      </c>
      <c r="H15" s="1">
        <v>45271</v>
      </c>
      <c r="I15" s="1">
        <v>45274.70586252425</v>
      </c>
      <c r="J15" t="s">
        <v>88</v>
      </c>
      <c r="K15" t="s">
        <v>31</v>
      </c>
      <c r="M15" t="s">
        <v>105</v>
      </c>
      <c r="N15" t="s">
        <v>106</v>
      </c>
      <c r="P15" t="s">
        <v>107</v>
      </c>
      <c r="S15" t="b">
        <v>1</v>
      </c>
      <c r="U15" s="2">
        <f>HYPERLINK("https://sbirkapp.gov.cz/detail/SPPUVQR235JKBURY", "https://sbirkapp.gov.cz/detail/SPPUVQR235JKBURY")</f>
        <v>0</v>
      </c>
      <c r="V15" t="s">
        <v>108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45271</v>
      </c>
      <c r="I16" s="1">
        <v>45274.70300333834</v>
      </c>
      <c r="J16" t="s">
        <v>88</v>
      </c>
      <c r="K16" t="s">
        <v>31</v>
      </c>
      <c r="M16" t="s">
        <v>111</v>
      </c>
      <c r="N16" t="s">
        <v>112</v>
      </c>
      <c r="P16" t="s">
        <v>113</v>
      </c>
      <c r="S16" t="b">
        <v>1</v>
      </c>
      <c r="U16" s="2">
        <f>HYPERLINK("https://sbirkapp.gov.cz/detail/SPPI2O3P7Z6WQMNM", "https://sbirkapp.gov.cz/detail/SPPI2O3P7Z6WQMNM")</f>
        <v>0</v>
      </c>
      <c r="V16" t="s">
        <v>114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28</v>
      </c>
      <c r="G17" t="s">
        <v>116</v>
      </c>
      <c r="H17" s="1">
        <v>45187</v>
      </c>
      <c r="I17" s="1">
        <v>45194.70334052336</v>
      </c>
      <c r="J17" t="s">
        <v>88</v>
      </c>
      <c r="K17" t="s">
        <v>31</v>
      </c>
      <c r="M17" t="s">
        <v>117</v>
      </c>
      <c r="N17" t="s">
        <v>118</v>
      </c>
      <c r="S17" t="b">
        <v>1</v>
      </c>
      <c r="U17" s="2">
        <f>HYPERLINK("https://sbirkapp.gov.cz/detail/SPPMRLCX5TDW7SW4", "https://sbirkapp.gov.cz/detail/SPPMRLCX5TDW7SW4")</f>
        <v>0</v>
      </c>
      <c r="V17" t="s">
        <v>119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120</v>
      </c>
      <c r="F18" t="s">
        <v>28</v>
      </c>
      <c r="G18" t="s">
        <v>92</v>
      </c>
      <c r="H18" s="1">
        <v>45105</v>
      </c>
      <c r="I18" s="1">
        <v>45118.58007096157</v>
      </c>
      <c r="J18" t="s">
        <v>121</v>
      </c>
      <c r="K18" t="s">
        <v>31</v>
      </c>
      <c r="M18" t="s">
        <v>93</v>
      </c>
      <c r="N18" t="s">
        <v>94</v>
      </c>
      <c r="R18" t="s">
        <v>122</v>
      </c>
      <c r="S18" t="b">
        <v>0</v>
      </c>
      <c r="T18" s="1">
        <v>45292</v>
      </c>
      <c r="U18" s="2">
        <f>HYPERLINK("https://sbirkapp.gov.cz/detail/SPPEH7REFRCSXJQC", "https://sbirkapp.gov.cz/detail/SPPEH7REFRCSXJQC")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45033</v>
      </c>
      <c r="I19" s="1">
        <v>45043.48162526482</v>
      </c>
      <c r="J19" t="s">
        <v>126</v>
      </c>
      <c r="K19" t="s">
        <v>31</v>
      </c>
      <c r="M19" t="s">
        <v>50</v>
      </c>
      <c r="N19" t="s">
        <v>51</v>
      </c>
      <c r="P19" t="s">
        <v>127</v>
      </c>
      <c r="S19" t="b">
        <v>1</v>
      </c>
      <c r="U19" s="2">
        <f>HYPERLINK("https://sbirkapp.gov.cz/detail/SPPY54ALVMISA2IY", "https://sbirkapp.gov.cz/detail/SPPY54ALVMISA2IY")</f>
        <v>0</v>
      </c>
      <c r="V19" t="s">
        <v>128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129</v>
      </c>
      <c r="F20" t="s">
        <v>28</v>
      </c>
      <c r="G20" t="s">
        <v>130</v>
      </c>
      <c r="H20" s="1">
        <v>44950</v>
      </c>
      <c r="I20" s="1">
        <v>44953.45722241515</v>
      </c>
      <c r="J20" t="s">
        <v>131</v>
      </c>
      <c r="K20" t="s">
        <v>31</v>
      </c>
      <c r="M20" t="s">
        <v>50</v>
      </c>
      <c r="N20" t="s">
        <v>51</v>
      </c>
      <c r="P20" t="s">
        <v>132</v>
      </c>
      <c r="S20" t="b">
        <v>1</v>
      </c>
      <c r="U20" s="2">
        <f>HYPERLINK("https://sbirkapp.gov.cz/detail/SPPIQ55FWHXY5FNE", "https://sbirkapp.gov.cz/detail/SPPIQ55FWHXY5FNE")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28</v>
      </c>
      <c r="G21" t="s">
        <v>92</v>
      </c>
      <c r="H21" s="1">
        <v>44907</v>
      </c>
      <c r="I21" s="1">
        <v>44915.48658713658</v>
      </c>
      <c r="J21" t="s">
        <v>135</v>
      </c>
      <c r="K21" t="s">
        <v>31</v>
      </c>
      <c r="M21" t="s">
        <v>93</v>
      </c>
      <c r="N21" t="s">
        <v>94</v>
      </c>
      <c r="P21" t="s">
        <v>136</v>
      </c>
      <c r="R21" t="s">
        <v>137</v>
      </c>
      <c r="S21" t="b">
        <v>0</v>
      </c>
      <c r="T21" s="1">
        <v>45058</v>
      </c>
      <c r="U21" s="2">
        <f>HYPERLINK("https://sbirkapp.gov.cz/detail/SPPYEN52ZUMRMFWE", "https://sbirkapp.gov.cz/detail/SPPYEN52ZUMRMFWE")</f>
        <v>0</v>
      </c>
      <c r="V21" t="s">
        <v>138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139</v>
      </c>
      <c r="F22" t="s">
        <v>28</v>
      </c>
      <c r="G22" t="s">
        <v>140</v>
      </c>
      <c r="H22" s="1">
        <v>44825</v>
      </c>
      <c r="I22" s="1">
        <v>44831.41901199114</v>
      </c>
      <c r="J22" t="s">
        <v>135</v>
      </c>
      <c r="K22" t="s">
        <v>31</v>
      </c>
      <c r="M22" t="s">
        <v>117</v>
      </c>
      <c r="N22" t="s">
        <v>118</v>
      </c>
      <c r="P22" t="s">
        <v>141</v>
      </c>
      <c r="R22" t="s">
        <v>142</v>
      </c>
      <c r="S22" t="b">
        <v>0</v>
      </c>
      <c r="T22" s="1">
        <v>44968</v>
      </c>
      <c r="U22" s="2">
        <f>HYPERLINK("https://sbirkapp.gov.cz/detail/SPPY425TE3AO5HX2", "https://sbirkapp.gov.cz/detail/SPPY425TE3AO5HX2")</f>
        <v>0</v>
      </c>
      <c r="V22" t="s">
        <v>143</v>
      </c>
      <c r="W22">
        <v>3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144</v>
      </c>
      <c r="F23" t="s">
        <v>37</v>
      </c>
      <c r="G23" t="s">
        <v>145</v>
      </c>
      <c r="H23" s="1">
        <v>42258</v>
      </c>
      <c r="I23" s="1">
        <v>44816.42415687177</v>
      </c>
      <c r="J23" t="s">
        <v>146</v>
      </c>
      <c r="K23" t="s">
        <v>147</v>
      </c>
      <c r="L23" s="1">
        <v>42258</v>
      </c>
      <c r="M23" t="s">
        <v>148</v>
      </c>
      <c r="N23" t="s">
        <v>149</v>
      </c>
      <c r="S23" t="b">
        <v>1</v>
      </c>
      <c r="U23" s="2">
        <f>HYPERLINK("https://sbirkapp.gov.cz/detail/SPPQYAIXPWOGZT5A", "https://sbirkapp.gov.cz/detail/SPPQYAIXPWOGZT5A")</f>
        <v>0</v>
      </c>
      <c r="V23" t="s">
        <v>150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151</v>
      </c>
      <c r="F24" t="s">
        <v>37</v>
      </c>
      <c r="G24" t="s">
        <v>152</v>
      </c>
      <c r="H24" s="1">
        <v>44650</v>
      </c>
      <c r="I24" s="1">
        <v>44676.64881375074</v>
      </c>
      <c r="J24" t="s">
        <v>153</v>
      </c>
      <c r="K24" t="s">
        <v>31</v>
      </c>
      <c r="M24" t="s">
        <v>39</v>
      </c>
      <c r="N24" t="s">
        <v>40</v>
      </c>
      <c r="P24" t="s">
        <v>154</v>
      </c>
      <c r="R24" t="s">
        <v>45</v>
      </c>
      <c r="S24" t="b">
        <v>0</v>
      </c>
      <c r="T24" s="1">
        <v>45474</v>
      </c>
      <c r="U24" s="2">
        <f>HYPERLINK("https://sbirkapp.gov.cz/detail/SPPRRP4FNQLDFYN4", "https://sbirkapp.gov.cz/detail/SPPRRP4FNQLDFYN4")</f>
        <v>0</v>
      </c>
      <c r="V24" t="s">
        <v>155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156</v>
      </c>
      <c r="F25" t="s">
        <v>37</v>
      </c>
      <c r="G25" t="s">
        <v>44</v>
      </c>
      <c r="H25" s="1">
        <v>44650</v>
      </c>
      <c r="I25" s="1">
        <v>44676.63513898421</v>
      </c>
      <c r="J25" t="s">
        <v>153</v>
      </c>
      <c r="K25" t="s">
        <v>31</v>
      </c>
      <c r="M25" t="s">
        <v>39</v>
      </c>
      <c r="N25" t="s">
        <v>40</v>
      </c>
      <c r="P25" t="s">
        <v>157</v>
      </c>
      <c r="R25" t="s">
        <v>45</v>
      </c>
      <c r="S25" t="b">
        <v>0</v>
      </c>
      <c r="T25" s="1">
        <v>45474</v>
      </c>
      <c r="U25" s="2">
        <f>HYPERLINK("https://sbirkapp.gov.cz/detail/SPPJ2OZRQKLQQOLK", "https://sbirkapp.gov.cz/detail/SPPJ2OZRQKLQQOLK")</f>
        <v>0</v>
      </c>
      <c r="V25" t="s">
        <v>158</v>
      </c>
      <c r="W25">
        <v>3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159</v>
      </c>
      <c r="F26" t="s">
        <v>28</v>
      </c>
      <c r="G26" t="s">
        <v>92</v>
      </c>
      <c r="H26" s="1">
        <v>44547</v>
      </c>
      <c r="I26" s="1">
        <v>44581.39045740422</v>
      </c>
      <c r="J26" t="s">
        <v>160</v>
      </c>
      <c r="K26" t="s">
        <v>147</v>
      </c>
      <c r="L26" s="1">
        <v>44547</v>
      </c>
      <c r="M26" t="s">
        <v>93</v>
      </c>
      <c r="N26" t="s">
        <v>94</v>
      </c>
      <c r="R26" t="s">
        <v>127</v>
      </c>
      <c r="S26" t="b">
        <v>0</v>
      </c>
      <c r="T26" s="1">
        <v>44927</v>
      </c>
      <c r="U26" s="2">
        <f>HYPERLINK("https://sbirkapp.gov.cz/detail/SPPHFUAGPRLWIZYS", "https://sbirkapp.gov.cz/detail/SPPHFUAGPRLWIZYS")</f>
        <v>0</v>
      </c>
      <c r="V26" t="s">
        <v>161</v>
      </c>
      <c r="W26">
        <v>1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162</v>
      </c>
      <c r="F27" t="s">
        <v>28</v>
      </c>
      <c r="G27" t="s">
        <v>98</v>
      </c>
      <c r="H27" s="1">
        <v>44547</v>
      </c>
      <c r="I27" s="1">
        <v>44581.38625831668</v>
      </c>
      <c r="J27" t="s">
        <v>160</v>
      </c>
      <c r="K27" t="s">
        <v>147</v>
      </c>
      <c r="L27" s="1">
        <v>44547</v>
      </c>
      <c r="M27" t="s">
        <v>99</v>
      </c>
      <c r="N27" t="s">
        <v>100</v>
      </c>
      <c r="R27" t="s">
        <v>163</v>
      </c>
      <c r="S27" t="b">
        <v>0</v>
      </c>
      <c r="T27" s="1">
        <v>45292</v>
      </c>
      <c r="U27" s="2">
        <f>HYPERLINK("https://sbirkapp.gov.cz/detail/SPPR2HO3MP2OORPU", "https://sbirkapp.gov.cz/detail/SPPR2HO3MP2OORPU")</f>
        <v>0</v>
      </c>
      <c r="V27" t="s">
        <v>164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165</v>
      </c>
      <c r="F28" t="s">
        <v>28</v>
      </c>
      <c r="G28" t="s">
        <v>166</v>
      </c>
      <c r="H28" s="1">
        <v>44547</v>
      </c>
      <c r="I28" s="1">
        <v>44581.38311405031</v>
      </c>
      <c r="J28" t="s">
        <v>160</v>
      </c>
      <c r="K28" t="s">
        <v>147</v>
      </c>
      <c r="L28" s="1">
        <v>44547</v>
      </c>
      <c r="M28" t="s">
        <v>167</v>
      </c>
      <c r="N28" t="s">
        <v>168</v>
      </c>
      <c r="S28" t="b">
        <v>1</v>
      </c>
      <c r="U28" s="2">
        <f>HYPERLINK("https://sbirkapp.gov.cz/detail/SPPMRNFIQAPPDGQU", "https://sbirkapp.gov.cz/detail/SPPMRNFIQAPPDGQU")</f>
        <v>0</v>
      </c>
      <c r="V28" t="s">
        <v>169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170</v>
      </c>
      <c r="F29" t="s">
        <v>28</v>
      </c>
      <c r="G29" t="s">
        <v>171</v>
      </c>
      <c r="H29" s="1">
        <v>44469</v>
      </c>
      <c r="I29" s="1">
        <v>44581.37682666565</v>
      </c>
      <c r="J29" t="s">
        <v>160</v>
      </c>
      <c r="K29" t="s">
        <v>147</v>
      </c>
      <c r="L29" s="1">
        <v>44469</v>
      </c>
      <c r="M29" t="s">
        <v>117</v>
      </c>
      <c r="N29" t="s">
        <v>118</v>
      </c>
      <c r="R29" t="s">
        <v>132</v>
      </c>
      <c r="S29" t="b">
        <v>0</v>
      </c>
      <c r="T29" s="1">
        <v>44927</v>
      </c>
      <c r="U29" s="2">
        <f>HYPERLINK("https://sbirkapp.gov.cz/detail/SPPLVZUVFTW3DT5M", "https://sbirkapp.gov.cz/detail/SPPLVZUVFTW3DT5M")</f>
        <v>0</v>
      </c>
      <c r="V29" t="s">
        <v>172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173</v>
      </c>
      <c r="F30" t="s">
        <v>28</v>
      </c>
      <c r="G30" t="s">
        <v>174</v>
      </c>
      <c r="H30" s="1">
        <v>44391</v>
      </c>
      <c r="I30" s="1">
        <v>44581.3731465239</v>
      </c>
      <c r="J30" t="s">
        <v>175</v>
      </c>
      <c r="K30" t="s">
        <v>147</v>
      </c>
      <c r="L30" s="1">
        <v>44391</v>
      </c>
      <c r="M30" t="s">
        <v>176</v>
      </c>
      <c r="N30" t="s">
        <v>177</v>
      </c>
      <c r="R30" t="s">
        <v>178</v>
      </c>
      <c r="S30" t="b">
        <v>0</v>
      </c>
      <c r="T30" s="1">
        <v>45292</v>
      </c>
      <c r="U30" s="2">
        <f>HYPERLINK("https://sbirkapp.gov.cz/detail/SPPJ2SUGOTAY2OKI", "https://sbirkapp.gov.cz/detail/SPPJ2SUGOTAY2OKI")</f>
        <v>0</v>
      </c>
      <c r="V30" t="s">
        <v>179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180</v>
      </c>
      <c r="F31" t="s">
        <v>28</v>
      </c>
      <c r="G31" t="s">
        <v>104</v>
      </c>
      <c r="H31" s="1">
        <v>44391</v>
      </c>
      <c r="I31" s="1">
        <v>44581.37103526869</v>
      </c>
      <c r="J31" t="s">
        <v>175</v>
      </c>
      <c r="K31" t="s">
        <v>147</v>
      </c>
      <c r="L31" s="1">
        <v>44391</v>
      </c>
      <c r="M31" t="s">
        <v>105</v>
      </c>
      <c r="N31" t="s">
        <v>106</v>
      </c>
      <c r="R31" t="s">
        <v>181</v>
      </c>
      <c r="S31" t="b">
        <v>0</v>
      </c>
      <c r="T31" s="1">
        <v>45292</v>
      </c>
      <c r="U31" s="2">
        <f>HYPERLINK("https://sbirkapp.gov.cz/detail/SPPITLRGHUNXWWNS", "https://sbirkapp.gov.cz/detail/SPPITLRGHUNXWWNS")</f>
        <v>0</v>
      </c>
      <c r="V31" t="s">
        <v>182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183</v>
      </c>
      <c r="F32" t="s">
        <v>28</v>
      </c>
      <c r="G32" t="s">
        <v>110</v>
      </c>
      <c r="H32" s="1">
        <v>44391</v>
      </c>
      <c r="I32" s="1">
        <v>44581.36840847823</v>
      </c>
      <c r="J32" t="s">
        <v>175</v>
      </c>
      <c r="K32" t="s">
        <v>147</v>
      </c>
      <c r="L32" s="1">
        <v>44391</v>
      </c>
      <c r="M32" t="s">
        <v>111</v>
      </c>
      <c r="N32" t="s">
        <v>112</v>
      </c>
      <c r="R32" t="s">
        <v>184</v>
      </c>
      <c r="S32" t="b">
        <v>0</v>
      </c>
      <c r="T32" s="1">
        <v>45292</v>
      </c>
      <c r="U32" s="2">
        <f>HYPERLINK("https://sbirkapp.gov.cz/detail/SPPY5253WIZBNDB2", "https://sbirkapp.gov.cz/detail/SPPY5253WIZBNDB2")</f>
        <v>0</v>
      </c>
      <c r="V32" t="s">
        <v>185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186</v>
      </c>
      <c r="F33" t="s">
        <v>28</v>
      </c>
      <c r="G33" t="s">
        <v>29</v>
      </c>
      <c r="H33" s="1">
        <v>44391</v>
      </c>
      <c r="I33" s="1">
        <v>44581.34800367535</v>
      </c>
      <c r="J33" t="s">
        <v>187</v>
      </c>
      <c r="K33" t="s">
        <v>147</v>
      </c>
      <c r="L33" s="1">
        <v>44391</v>
      </c>
      <c r="M33" t="s">
        <v>32</v>
      </c>
      <c r="N33" t="s">
        <v>82</v>
      </c>
      <c r="R33" t="s">
        <v>34</v>
      </c>
      <c r="S33" t="b">
        <v>0</v>
      </c>
      <c r="T33" s="1">
        <v>45374</v>
      </c>
      <c r="U33" s="2">
        <f>HYPERLINK("https://sbirkapp.gov.cz/detail/SPPYH2TLY5X3AZ5G", "https://sbirkapp.gov.cz/detail/SPPYH2TLY5X3AZ5G")</f>
        <v>0</v>
      </c>
      <c r="V33" t="s">
        <v>188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189</v>
      </c>
      <c r="F34" t="s">
        <v>28</v>
      </c>
      <c r="G34" t="s">
        <v>190</v>
      </c>
      <c r="H34" s="1">
        <v>44391</v>
      </c>
      <c r="I34" s="1">
        <v>44581.33960793135</v>
      </c>
      <c r="J34" t="s">
        <v>175</v>
      </c>
      <c r="K34" t="s">
        <v>147</v>
      </c>
      <c r="L34" s="1">
        <v>44391</v>
      </c>
      <c r="M34" t="s">
        <v>191</v>
      </c>
      <c r="N34" t="s">
        <v>192</v>
      </c>
      <c r="R34" t="s">
        <v>193</v>
      </c>
      <c r="S34" t="b">
        <v>1</v>
      </c>
      <c r="U34" s="2">
        <f>HYPERLINK("https://sbirkapp.gov.cz/detail/SPPNQLF4YNGPSIIE", "https://sbirkapp.gov.cz/detail/SPPNQLF4YNGPSIIE")</f>
        <v>0</v>
      </c>
      <c r="V34" t="s">
        <v>194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195</v>
      </c>
      <c r="F35" t="s">
        <v>28</v>
      </c>
      <c r="G35" t="s">
        <v>196</v>
      </c>
      <c r="H35" s="1">
        <v>43368</v>
      </c>
      <c r="I35" s="1">
        <v>44580.61876958487</v>
      </c>
      <c r="J35" t="s">
        <v>197</v>
      </c>
      <c r="K35" t="s">
        <v>147</v>
      </c>
      <c r="L35" s="1">
        <v>43368</v>
      </c>
      <c r="M35" t="s">
        <v>198</v>
      </c>
      <c r="N35" t="s">
        <v>199</v>
      </c>
      <c r="S35" t="b">
        <v>1</v>
      </c>
      <c r="U35" s="2">
        <f>HYPERLINK("https://sbirkapp.gov.cz/detail/SPPUN2FER6SABKAI", "https://sbirkapp.gov.cz/detail/SPPUN2FER6SABKAI")</f>
        <v>0</v>
      </c>
      <c r="V35" t="s">
        <v>200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201</v>
      </c>
      <c r="F36" t="s">
        <v>28</v>
      </c>
      <c r="G36" t="s">
        <v>202</v>
      </c>
      <c r="H36" s="1">
        <v>42352</v>
      </c>
      <c r="I36" s="1">
        <v>44580.61195310469</v>
      </c>
      <c r="J36" t="s">
        <v>203</v>
      </c>
      <c r="K36" t="s">
        <v>147</v>
      </c>
      <c r="L36" s="1">
        <v>42352</v>
      </c>
      <c r="M36" t="s">
        <v>62</v>
      </c>
      <c r="N36" t="s">
        <v>63</v>
      </c>
      <c r="R36" t="s">
        <v>204</v>
      </c>
      <c r="S36" t="b">
        <v>0</v>
      </c>
      <c r="T36" s="1">
        <v>45660</v>
      </c>
      <c r="U36" s="2">
        <f>HYPERLINK("https://sbirkapp.gov.cz/detail/SPPU4OGMX6C5NTNU", "https://sbirkapp.gov.cz/detail/SPPU4OGMX6C5NTNU")</f>
        <v>0</v>
      </c>
      <c r="V36" t="s">
        <v>205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144</v>
      </c>
      <c r="F37" t="s">
        <v>28</v>
      </c>
      <c r="G37" t="s">
        <v>206</v>
      </c>
      <c r="H37" s="1">
        <v>42164</v>
      </c>
      <c r="I37" s="1">
        <v>44578.59041600482</v>
      </c>
      <c r="J37" t="s">
        <v>207</v>
      </c>
      <c r="K37" t="s">
        <v>147</v>
      </c>
      <c r="L37" s="1">
        <v>42164</v>
      </c>
      <c r="M37" t="s">
        <v>208</v>
      </c>
      <c r="N37" t="s">
        <v>209</v>
      </c>
      <c r="R37" t="s">
        <v>210</v>
      </c>
      <c r="S37" t="b">
        <v>0</v>
      </c>
      <c r="T37" s="1">
        <v>45660</v>
      </c>
      <c r="U37" s="2">
        <f>HYPERLINK("https://sbirkapp.gov.cz/detail/SPPHUTE4WVZ3CZLA", "https://sbirkapp.gov.cz/detail/SPPHUTE4WVZ3CZLA")</f>
        <v>0</v>
      </c>
      <c r="V37" t="s">
        <v>211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212</v>
      </c>
      <c r="F38" t="s">
        <v>28</v>
      </c>
      <c r="G38" t="s">
        <v>213</v>
      </c>
      <c r="H38" s="1">
        <v>41782</v>
      </c>
      <c r="I38" s="1">
        <v>44578.54221635948</v>
      </c>
      <c r="J38" t="s">
        <v>214</v>
      </c>
      <c r="K38" t="s">
        <v>147</v>
      </c>
      <c r="L38" s="1">
        <v>41782</v>
      </c>
      <c r="M38" t="s">
        <v>56</v>
      </c>
      <c r="N38" t="s">
        <v>215</v>
      </c>
      <c r="R38" t="s">
        <v>216</v>
      </c>
      <c r="S38" t="b">
        <v>0</v>
      </c>
      <c r="T38" s="1">
        <v>45660</v>
      </c>
      <c r="U38" s="2">
        <f>HYPERLINK("https://sbirkapp.gov.cz/detail/SPPJ4VYQOYPZ7DCM", "https://sbirkapp.gov.cz/detail/SPPJ4VYQOYPZ7DCM")</f>
        <v>0</v>
      </c>
      <c r="V38" t="s">
        <v>217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218</v>
      </c>
      <c r="F39" t="s">
        <v>28</v>
      </c>
      <c r="G39" t="s">
        <v>219</v>
      </c>
      <c r="H39" s="1">
        <v>41530</v>
      </c>
      <c r="I39" s="1">
        <v>44578.53905798876</v>
      </c>
      <c r="J39" t="s">
        <v>220</v>
      </c>
      <c r="K39" t="s">
        <v>147</v>
      </c>
      <c r="L39" s="1">
        <v>41530</v>
      </c>
      <c r="M39" t="s">
        <v>221</v>
      </c>
      <c r="N39" t="s">
        <v>222</v>
      </c>
      <c r="S39" t="b">
        <v>1</v>
      </c>
      <c r="U39" s="2">
        <f>HYPERLINK("https://sbirkapp.gov.cz/detail/SPPI6KFAPHR3GSBI", "https://sbirkapp.gov.cz/detail/SPPI6KFAPHR3GSBI")</f>
        <v>0</v>
      </c>
      <c r="V39" t="s">
        <v>223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224</v>
      </c>
      <c r="F40" t="s">
        <v>28</v>
      </c>
      <c r="G40" t="s">
        <v>225</v>
      </c>
      <c r="H40" s="1">
        <v>39813</v>
      </c>
      <c r="I40" s="1">
        <v>44578.53169668668</v>
      </c>
      <c r="J40" t="s">
        <v>226</v>
      </c>
      <c r="K40" t="s">
        <v>147</v>
      </c>
      <c r="L40" s="1">
        <v>39813</v>
      </c>
      <c r="M40" t="s">
        <v>227</v>
      </c>
      <c r="N40" t="s">
        <v>228</v>
      </c>
      <c r="S40" t="b">
        <v>1</v>
      </c>
      <c r="U40" s="2">
        <f>HYPERLINK("https://sbirkapp.gov.cz/detail/SPP2EEXCZQITZJMK", "https://sbirkapp.gov.cz/detail/SPP2EEXCZQITZJMK")</f>
        <v>0</v>
      </c>
      <c r="V40" t="s">
        <v>229</v>
      </c>
      <c r="W40">
        <v>1</v>
      </c>
    </row>
    <row r="41" spans="1:23">
      <c r="A41" t="s">
        <v>23</v>
      </c>
      <c r="B41" t="s">
        <v>24</v>
      </c>
      <c r="C41" t="s">
        <v>25</v>
      </c>
      <c r="D41" t="s">
        <v>26</v>
      </c>
      <c r="E41" t="s">
        <v>230</v>
      </c>
      <c r="F41" t="s">
        <v>28</v>
      </c>
      <c r="G41" t="s">
        <v>231</v>
      </c>
      <c r="H41" s="1">
        <v>39813</v>
      </c>
      <c r="I41" s="1">
        <v>44578.44197059895</v>
      </c>
      <c r="J41" t="s">
        <v>226</v>
      </c>
      <c r="K41" t="s">
        <v>147</v>
      </c>
      <c r="L41" s="1">
        <v>39813</v>
      </c>
      <c r="M41" t="s">
        <v>232</v>
      </c>
      <c r="N41" t="s">
        <v>233</v>
      </c>
      <c r="O41" t="s">
        <v>234</v>
      </c>
      <c r="S41" t="b">
        <v>1</v>
      </c>
      <c r="U41" s="2">
        <f>HYPERLINK("https://sbirkapp.gov.cz/detail/SPPELEC7LJRK7V3W", "https://sbirkapp.gov.cz/detail/SPPELEC7LJRK7V3W")</f>
        <v>0</v>
      </c>
      <c r="V41" t="s">
        <v>235</v>
      </c>
      <c r="W41">
        <v>1</v>
      </c>
    </row>
    <row r="42" spans="1:23">
      <c r="A42" t="s">
        <v>23</v>
      </c>
      <c r="B42" t="s">
        <v>24</v>
      </c>
      <c r="C42" t="s">
        <v>25</v>
      </c>
      <c r="D42" t="s">
        <v>26</v>
      </c>
      <c r="E42" t="s">
        <v>236</v>
      </c>
      <c r="F42" t="s">
        <v>28</v>
      </c>
      <c r="G42" t="s">
        <v>237</v>
      </c>
      <c r="H42" s="1">
        <v>39666</v>
      </c>
      <c r="I42" s="1">
        <v>44578.40212681737</v>
      </c>
      <c r="J42" t="s">
        <v>238</v>
      </c>
      <c r="K42" t="s">
        <v>147</v>
      </c>
      <c r="L42" s="1">
        <v>39666</v>
      </c>
      <c r="M42" t="s">
        <v>232</v>
      </c>
      <c r="N42" t="s">
        <v>233</v>
      </c>
      <c r="Q42" t="s">
        <v>239</v>
      </c>
      <c r="S42" t="b">
        <v>1</v>
      </c>
      <c r="U42" s="2">
        <f>HYPERLINK("https://sbirkapp.gov.cz/detail/SPPYMCETF25BVYSE", "https://sbirkapp.gov.cz/detail/SPPYMCETF25BVYSE")</f>
        <v>0</v>
      </c>
      <c r="V42" t="s">
        <v>240</v>
      </c>
      <c r="W42">
        <v>1</v>
      </c>
    </row>
    <row r="43" spans="1:23">
      <c r="A43" t="s">
        <v>23</v>
      </c>
      <c r="B43" t="s">
        <v>24</v>
      </c>
      <c r="C43" t="s">
        <v>25</v>
      </c>
      <c r="D43" t="s">
        <v>26</v>
      </c>
      <c r="E43" t="s">
        <v>241</v>
      </c>
      <c r="F43" t="s">
        <v>28</v>
      </c>
      <c r="G43" t="s">
        <v>242</v>
      </c>
      <c r="H43" s="1">
        <v>38639</v>
      </c>
      <c r="I43" s="1">
        <v>44578.3539272428</v>
      </c>
      <c r="J43" t="s">
        <v>243</v>
      </c>
      <c r="K43" t="s">
        <v>147</v>
      </c>
      <c r="L43" s="1">
        <v>38639</v>
      </c>
      <c r="M43" t="s">
        <v>68</v>
      </c>
      <c r="N43" t="s">
        <v>69</v>
      </c>
      <c r="R43" t="s">
        <v>244</v>
      </c>
      <c r="S43" t="b">
        <v>0</v>
      </c>
      <c r="T43" s="1">
        <v>45660</v>
      </c>
      <c r="U43" s="2">
        <f>HYPERLINK("https://sbirkapp.gov.cz/detail/SPPDHE77OSVRYWBK", "https://sbirkapp.gov.cz/detail/SPPDHE77OSVRYWBK")</f>
        <v>0</v>
      </c>
      <c r="V43" t="s">
        <v>245</v>
      </c>
      <c r="W43">
        <v>1</v>
      </c>
    </row>
    <row r="44" spans="1:23">
      <c r="A44" t="s">
        <v>23</v>
      </c>
      <c r="B44" t="s">
        <v>24</v>
      </c>
      <c r="C44" t="s">
        <v>25</v>
      </c>
      <c r="D44" t="s">
        <v>26</v>
      </c>
      <c r="E44" t="s">
        <v>246</v>
      </c>
      <c r="F44" t="s">
        <v>28</v>
      </c>
      <c r="G44" t="s">
        <v>247</v>
      </c>
      <c r="H44" s="1">
        <v>36635</v>
      </c>
      <c r="I44" s="1">
        <v>44578.3173055817</v>
      </c>
      <c r="J44" t="s">
        <v>248</v>
      </c>
      <c r="K44" t="s">
        <v>147</v>
      </c>
      <c r="L44" s="1">
        <v>36635</v>
      </c>
      <c r="M44" t="s">
        <v>249</v>
      </c>
      <c r="N44" t="s">
        <v>250</v>
      </c>
      <c r="S44" t="b">
        <v>1</v>
      </c>
      <c r="U44" s="2">
        <f>HYPERLINK("https://sbirkapp.gov.cz/detail/SPPRK5BFDQJVGPUG", "https://sbirkapp.gov.cz/detail/SPPRK5BFDQJVGPUG")</f>
        <v>0</v>
      </c>
      <c r="V44" t="s">
        <v>251</v>
      </c>
      <c r="W44">
        <v>1</v>
      </c>
    </row>
    <row r="45" spans="1:23">
      <c r="A45" t="s">
        <v>23</v>
      </c>
      <c r="B45" t="s">
        <v>24</v>
      </c>
      <c r="C45" t="s">
        <v>25</v>
      </c>
      <c r="D45" t="s">
        <v>26</v>
      </c>
      <c r="E45" t="s">
        <v>186</v>
      </c>
      <c r="F45" t="s">
        <v>37</v>
      </c>
      <c r="G45" t="s">
        <v>252</v>
      </c>
      <c r="H45" s="1">
        <v>44547</v>
      </c>
      <c r="I45" s="1">
        <v>44574.45464551774</v>
      </c>
      <c r="J45" t="s">
        <v>160</v>
      </c>
      <c r="K45" t="s">
        <v>147</v>
      </c>
      <c r="L45" s="1">
        <v>44547</v>
      </c>
      <c r="M45" t="s">
        <v>39</v>
      </c>
      <c r="N45" t="s">
        <v>40</v>
      </c>
      <c r="R45" t="s">
        <v>253</v>
      </c>
      <c r="S45" t="b">
        <v>0</v>
      </c>
      <c r="T45" s="1">
        <v>44682</v>
      </c>
      <c r="U45" s="2">
        <f>HYPERLINK("https://sbirkapp.gov.cz/detail/SPP3QUAVQUROFSWG", "https://sbirkapp.gov.cz/detail/SPP3QUAVQUROFSWG")</f>
        <v>0</v>
      </c>
      <c r="V45" t="s">
        <v>254</v>
      </c>
      <c r="W45">
        <v>1</v>
      </c>
    </row>
    <row r="46" spans="1:23">
      <c r="A46" t="s">
        <v>23</v>
      </c>
      <c r="B46" t="s">
        <v>24</v>
      </c>
      <c r="C46" t="s">
        <v>25</v>
      </c>
      <c r="D46" t="s">
        <v>26</v>
      </c>
      <c r="E46" t="s">
        <v>189</v>
      </c>
      <c r="F46" t="s">
        <v>37</v>
      </c>
      <c r="G46" t="s">
        <v>44</v>
      </c>
      <c r="H46" s="1">
        <v>44547</v>
      </c>
      <c r="I46" s="1">
        <v>44574.4446730202</v>
      </c>
      <c r="J46" t="s">
        <v>160</v>
      </c>
      <c r="K46" t="s">
        <v>147</v>
      </c>
      <c r="L46" s="1">
        <v>44547</v>
      </c>
      <c r="M46" t="s">
        <v>39</v>
      </c>
      <c r="N46" t="s">
        <v>40</v>
      </c>
      <c r="R46" t="s">
        <v>255</v>
      </c>
      <c r="S46" t="b">
        <v>0</v>
      </c>
      <c r="T46" s="1">
        <v>44682</v>
      </c>
      <c r="U46" s="2">
        <f>HYPERLINK("https://sbirkapp.gov.cz/detail/SPPCMWZ26R26ZGK4", "https://sbirkapp.gov.cz/detail/SPPCMWZ26R26ZGK4")</f>
        <v>0</v>
      </c>
      <c r="V46" t="s">
        <v>256</v>
      </c>
      <c r="W46">
        <v>1</v>
      </c>
    </row>
    <row r="47" spans="1:23">
      <c r="A47" t="s">
        <v>23</v>
      </c>
      <c r="B47" t="s">
        <v>24</v>
      </c>
      <c r="C47" t="s">
        <v>25</v>
      </c>
      <c r="D47" t="s">
        <v>26</v>
      </c>
      <c r="E47" t="s">
        <v>257</v>
      </c>
      <c r="F47" t="s">
        <v>37</v>
      </c>
      <c r="G47" t="s">
        <v>258</v>
      </c>
      <c r="H47" s="1">
        <v>41128</v>
      </c>
      <c r="I47" s="1">
        <v>44572.41913679108</v>
      </c>
      <c r="J47" t="s">
        <v>259</v>
      </c>
      <c r="K47" t="s">
        <v>147</v>
      </c>
      <c r="L47" s="1">
        <v>41128</v>
      </c>
      <c r="M47" t="s">
        <v>260</v>
      </c>
      <c r="N47" t="s">
        <v>261</v>
      </c>
      <c r="S47" t="s">
        <v>262</v>
      </c>
      <c r="T47" t="s">
        <v>263</v>
      </c>
      <c r="U47" s="2">
        <f>HYPERLINK("https://sbirkapp.gov.cz/detail/SPPLKOBMBPI56ULU", "https://sbirkapp.gov.cz/detail/SPPLKOBMBPI56ULU")</f>
        <v>0</v>
      </c>
      <c r="V47" t="s">
        <v>264</v>
      </c>
      <c r="W4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2026-05-25T01:29:19Z</dcterms:created>
  <dcterms:modified xsi:type="dcterms:W3CDTF">2026-05-25T01:29:19Z</dcterms:modified>
</cp:coreProperties>
</file>