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<sst xmlns="http://schemas.openxmlformats.org/spreadsheetml/2006/main" count="728" uniqueCount="336">
  <si>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</si>
  <si>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</si>
  <si>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</si>
  <si>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</si>
  <si>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</si>
  <si>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</si>
  <si>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</si>
  <si>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</si>
  <si>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</si>
  <si>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</si>
  <si>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</si>
  <si>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</si>
  <si>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</si>
  <si>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</si>
  <si>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</si>
  <si>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</si>
  <si>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</si>
  <si>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</si>
  <si>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</si>
  <si>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</si>
  <si>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</si>
  <si>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</si>
  <si>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</si>
  <si>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Říčany</t>
  </si>
  <si>
    <t>00240702</t>
  </si>
  <si>
    <t>skjbfwd</t>
  </si>
  <si>
    <t>Středočeský kraj</t>
  </si>
  <si>
    <t>2/2026</t>
  </si>
  <si>
    <t>Obecně závazná vyhláška</t>
  </si>
  <si>
    <t>o stanovení koeficientu 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</si>
  <si>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</si>
  <si>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</si>
  <si>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</si>
  <si>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4</t>
  </si>
  <si>
    <t xml:space="preserve">1/2025: o stanovení koeficientu daně z nemovitých věcí </t>
  </si>
  <si>
    <t>1719086143</t>
  </si>
  <si>
    <t>1/2026</t>
  </si>
  <si>
    <t>Nařízení</t>
  </si>
  <si>
    <t>kterým se vymezují oblasti města Říčany, ve kterých lze místní komunikace nebo jejich určené úseky užít za cenu sjednanou v souladu s cenovými předpisy</t>
  </si>
  <si>
    <t>2026-06-11</t>
  </si>
  <si>
    <t xml:space="preserve">pozemní komunikace - zpoplatnění stání a odstavení </t>
  </si>
  <si>
    <t xml:space="preserve">zákon č. 13/1997 Sb., o pozemních komunikacích - § 23 odst. 1 </t>
  </si>
  <si>
    <t>2/2022: Kterým se vymezují oblasti města Říčany, ve kterých lze místní komunikace nebo jejich určené úseky užít za cenu sjednanou v souladu s cenovými předpisy</t>
  </si>
  <si>
    <t>1704054266</t>
  </si>
  <si>
    <t>4/2025</t>
  </si>
  <si>
    <t>kterou se stanoví školské obvody základních škol zřízených městem Říčany a část školského obvodu základní školy zřízené městem Říčany</t>
  </si>
  <si>
    <t>2025-11-29</t>
  </si>
  <si>
    <t>školské obvody - základní školy; školské obvody - základní školy</t>
  </si>
  <si>
    <t>zákon č. 561/2004 Sb., školský zákon - § 178 odst. 2 písm. b); zákon č. 561/2004 Sb., školský zákon - § 178 odst. 2 písm. c)</t>
  </si>
  <si>
    <t>7/2016: obecně závazná vyhláška, kterou se stanoví školské obvody základních škol zřízených městem Říčany a část školského obvodu základní školy zřízené městem Říčany</t>
  </si>
  <si>
    <t>1606143973</t>
  </si>
  <si>
    <t>3/2025</t>
  </si>
  <si>
    <t>kterou se vydává požární řád města</t>
  </si>
  <si>
    <t>2025-10-31</t>
  </si>
  <si>
    <t>požární ochrana - požární řád</t>
  </si>
  <si>
    <t>zákon č. 133/1985 Sb., o požární ochraně - § 29 odst. 1 písm. o) bod 1</t>
  </si>
  <si>
    <t>2/2009: Obecně závazná vyhláška, kterou se stanoví podmínky k zabezpečení požární ochrany při akcích, kterých se zúčastní větší počet osob; 4/2011: Požární řád města</t>
  </si>
  <si>
    <t>1592727379</t>
  </si>
  <si>
    <t>2/2025</t>
  </si>
  <si>
    <t>kterým se mění nařízení č. 8/2022, ve znění novely č. 3/2023, kterým se stanovují ceny za užití místních komunikací nebo jejich určených úseků ke stání silničních motorových vozidel</t>
  </si>
  <si>
    <t>2025-10-09</t>
  </si>
  <si>
    <t>8/2022: kterým se stanovují ceny za užití místních komunikací nebo jejich určených úseků ke stání silničních motorových vozidel</t>
  </si>
  <si>
    <t>1582767869</t>
  </si>
  <si>
    <t>1/2025</t>
  </si>
  <si>
    <t xml:space="preserve">o stanovení koeficientu daně z nemovitých věcí </t>
  </si>
  <si>
    <t>2026-01-01</t>
  </si>
  <si>
    <t>6/2005: Zásady tvorby uličního názvosloví a označování ulic, veřejných prostranství a budov města Říčany; 3/2007: Obecně závazná vyhláška, kterou se mění a doplňuje obecně závazná vyhláška č. 6/2005 - Zásady tvorby uličního názvosloví a označování ulic, veřejných prostranství a budov města Říčany ; 4/2024: o stanovení koeficientu daně z nemovitých věcí</t>
  </si>
  <si>
    <t>2/2026: o stanovení koeficientu daně z nemovitých věcí</t>
  </si>
  <si>
    <t>1577947486</t>
  </si>
  <si>
    <t>5/2024</t>
  </si>
  <si>
    <t>o regulaci hlučných činností a nočním klidu</t>
  </si>
  <si>
    <t>2024-11-06</t>
  </si>
  <si>
    <t>noční klid; veřejný pořádek - hlučné činnosti</t>
  </si>
  <si>
    <t>zákon č. 251/2016 Sb., o některých přestupcích - § 5 odst. 7; zákon č. 128/2000 Sb., o obcích - § 10 písm. a) - hlučné činnosti</t>
  </si>
  <si>
    <t>1/2024: o regulaci hlučných činností a nočním klidu</t>
  </si>
  <si>
    <t>1428968316</t>
  </si>
  <si>
    <t>4/2024</t>
  </si>
  <si>
    <t>2025-01-01</t>
  </si>
  <si>
    <t>5/2023: Obecně závazná vyhláška o stanovení místního koeficientu pro výpočet daně z nemovitých věcí</t>
  </si>
  <si>
    <t>1412369348</t>
  </si>
  <si>
    <t>3/2024</t>
  </si>
  <si>
    <t>o stanovení koeficientů daně z nemovitých věcí</t>
  </si>
  <si>
    <t>daň z nemovitých věcí - koeficient u pozemků; daň z nemovitých věcí - koeficient u staveb a jednotek</t>
  </si>
  <si>
    <t>zákon č. 338/1992 Sb., o dani z nemovitých věcí - § 6 odst. 4; zákon č. 338/1992 Sb., o dani z nemovitých věcí - § 11 odst. 5</t>
  </si>
  <si>
    <t>4/2007: Obecně závazná vyhláška o stanovení koeficientu sazby daně z nemovitosti</t>
  </si>
  <si>
    <t>1412364533</t>
  </si>
  <si>
    <t>2/2024</t>
  </si>
  <si>
    <t>o zákazu konzumace alkoholických nápojů na veřejně přístupném místě</t>
  </si>
  <si>
    <t>2024-08-06</t>
  </si>
  <si>
    <t>alkohol - zákaz konzumace</t>
  </si>
  <si>
    <t>zákon č. 65/2017 Sb., o ochraně zdraví před škodlivými účinky návykových látek - § 17 odst. 2 písm. a)</t>
  </si>
  <si>
    <t>5/2022: Obecně závazná vyhláška o zákazu konzumace alkoholických nápojů na veřejně přístupném místě</t>
  </si>
  <si>
    <t>1388808671</t>
  </si>
  <si>
    <t>1/2024</t>
  </si>
  <si>
    <t>2024-06-06</t>
  </si>
  <si>
    <t>2/2023: Obecně závazná vyhláška o regulaci hlučných činností a nočním klidu</t>
  </si>
  <si>
    <t>5/2024: o regulaci hlučných činností a nočním klidu</t>
  </si>
  <si>
    <t>1362121971</t>
  </si>
  <si>
    <t>9/2023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</si>
  <si>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</si>
  <si>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</si>
  <si>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</si>
  <si>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</si>
  <si>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9/2022: Obecně závazná vyhláška o místním poplatku za odkládání komunálního odpadu z nemovité věci</t>
  </si>
  <si>
    <t>1285898106</t>
  </si>
  <si>
    <t>8/2023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</si>
  <si>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</si>
  <si>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</si>
  <si>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</si>
  <si>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2/2021: obecně závazná vyhláška o místním poplatku za užívání veřejného prostranství</t>
  </si>
  <si>
    <t>1285893427</t>
  </si>
  <si>
    <t>7/2023</t>
  </si>
  <si>
    <t>Obecně závazná vyhláška o místním poplatku z pobytu</t>
  </si>
  <si>
    <t>místní poplatek z pobytu</t>
  </si>
  <si>
    <t>zákon č. 565/1990 Sb., o místních poplatcích - § 14 - z pobytu</t>
  </si>
  <si>
    <t>3/2021: obecně závazná vyhláška o místním poplatku z pobytu</t>
  </si>
  <si>
    <t>1285887219</t>
  </si>
  <si>
    <t>6/2023</t>
  </si>
  <si>
    <t>obecně závazná vyhláška o místním poplatku ze psů</t>
  </si>
  <si>
    <t>místní poplatek ze psů</t>
  </si>
  <si>
    <t>zákon č. 565/1990 Sb., o místních poplatcích - § 14 - ze psů</t>
  </si>
  <si>
    <t>2/2020: Obecně závazná vyhláška o místním poplatku ze psů</t>
  </si>
  <si>
    <t>1285882657</t>
  </si>
  <si>
    <t>5/2023</t>
  </si>
  <si>
    <t>Obecně závazná vyhláška o stanovení místního koeficientu pro výpočet daně z nemovitých věcí</t>
  </si>
  <si>
    <t>zákon č. 338/1992 Sb., o dani z nemovitých věcí - § 12</t>
  </si>
  <si>
    <t>3/2008: Obecně závazná vyhláška o stanovení místního koeficientu pro výpočet daně z nemovitostí</t>
  </si>
  <si>
    <t>4/2024: o stanovení koeficientu daně z nemovitých věcí</t>
  </si>
  <si>
    <t>1246691703</t>
  </si>
  <si>
    <t>4/2023</t>
  </si>
  <si>
    <t>Nařízení o záměru zadat zpracování lesních hospodářských osnov</t>
  </si>
  <si>
    <t>2023-10-10</t>
  </si>
  <si>
    <t>lesní hospodářské osnovy</t>
  </si>
  <si>
    <t>zákon č. 289/1995 Sb., lesní zákon - § 25 odst. 2</t>
  </si>
  <si>
    <t>1246016484</t>
  </si>
  <si>
    <t>3/2023</t>
  </si>
  <si>
    <t>kterým se mění nařízení č. 8/2022, kterým se stanovují ceny za užití místních komunikací nebo jejich určených úseků ke stání silničních motorových vozidel</t>
  </si>
  <si>
    <t>2023-04-11</t>
  </si>
  <si>
    <t>2/2025: kterým se mění nařízení č. 8/2022, ve znění novely č. 3/2023, kterým se stanovují ceny za užití místních komunikací nebo jejich určených úseků ke stání silničních motorových vozidel</t>
  </si>
  <si>
    <t>1166349942</t>
  </si>
  <si>
    <t>2/2023</t>
  </si>
  <si>
    <t>Obecně závazná vyhláška o regulaci hlučných činností a nočním klidu</t>
  </si>
  <si>
    <t>2023-01-18</t>
  </si>
  <si>
    <t>veřejný pořádek - hlučné činnosti; noční klid</t>
  </si>
  <si>
    <t>zákon č. 128/2000 Sb., o obcích - § 10 písm. a) - hlučné činnosti; zákon č. 251/2016 Sb., o některých přestupcích - § 5 odst. 7</t>
  </si>
  <si>
    <t>1123028742</t>
  </si>
  <si>
    <t>1/2023</t>
  </si>
  <si>
    <t>Obecně závazná vyhláška o stanovení podmínek pro pořádání veřejnosti přístupných akcí konaných v uzavřených prostorách a o regulaci hostinských činností</t>
  </si>
  <si>
    <t>veřejný pořádek - podmínky pro pořádání veřejně přístupných akcí; veřejný pořádek - provozní doba hostinských zařízení</t>
  </si>
  <si>
    <t>zákon č. 128/2000 Sb., o obcích - § 10 písm. b) - podmínky pro pořádání veřejně přístupných akcí; zákon č. 128/2000 Sb., o obcích - § 10 písm. a) - provozní doba hostinských zařízení</t>
  </si>
  <si>
    <t>1123034163</t>
  </si>
  <si>
    <t>10/2022</t>
  </si>
  <si>
    <t>Obecně závazná vyhláška o zákazu konzumace alkoholických nápojů na veřejně přístupném místě</t>
  </si>
  <si>
    <t>2023-01-13</t>
  </si>
  <si>
    <t>veřejný pořádek - konzumace alkoholu; alkohol - zákaz konzumace</t>
  </si>
  <si>
    <t>zákon č. 128/2000 Sb., o obcích - § 10 písm. a) - konzumace alkoholu; zákon č. 65/2017 Sb., o ochraně zdraví před škodlivými účinky návykových látek - § 17 odst. 2 písm. a)</t>
  </si>
  <si>
    <t>1122071831</t>
  </si>
  <si>
    <t>9/2022</t>
  </si>
  <si>
    <t>Obecně závazná vyhláška o místním poplatku za odkládání komunálního odpadu z nemovité věci</t>
  </si>
  <si>
    <t>2023-01-01</t>
  </si>
  <si>
    <t>8/2021: Obecně závazná vyhláška o místním poplatku za odkládání komunálního odpadu z nemovité věci</t>
  </si>
  <si>
    <t>9/2023: o místním poplatku za odkládání komunálního odpadu z nemovité věci; 9/2023: o místním poplatku za odkládání komunálního odpadu z nemovité věci</t>
  </si>
  <si>
    <t>1122066392</t>
  </si>
  <si>
    <t>8/2022</t>
  </si>
  <si>
    <t>kterým se stanovují ceny za užití místních komunikací nebo jejich určených úseků ke stání silničních motorových vozidel</t>
  </si>
  <si>
    <t>2023-04-01</t>
  </si>
  <si>
    <t xml:space="preserve">4/2022: kterým se stanovují ceny za užití místních komunikací nebo jejich určených úseků ke stání silničních motorových vozidel </t>
  </si>
  <si>
    <t>3/2023: kterým se mění nařízení č. 8/2022, kterým se stanovují ceny za užití místních komunikací nebo jejich určených úseků ke stání silničních motorových vozidel; 3/2023: kterým se mění nařízení č. 8/2022, kterým se stanovují ceny za užití místních komunikací nebo jejich určených úseků ke stání silničních motorových vozidel; 2/2025: kterým se mění nařízení č. 8/2022, ve znění novely č. 3/2023, kterým se stanovují ceny za užití místních komunikací nebo jejich určených úseků ke stání silničních motorových vozidel; 2/2025: kterým se mění nařízení č. 8/2022, ve znění novely č. 3/2023, kterým se stanovují ceny za užití místních komunikací nebo jejich určených úseků ke stání silničních motorových vozidel</t>
  </si>
  <si>
    <t>1112849394</t>
  </si>
  <si>
    <t>7/2022</t>
  </si>
  <si>
    <t>Obecně závazná vyhláška o změně obecně závazné vyhlášky města Říčany č. 1/2017, kterou se stanoví školské obvody mateřských škol zřízených městem Říčany</t>
  </si>
  <si>
    <t>2022-12-01</t>
  </si>
  <si>
    <t>školské obvody - mateřské školy</t>
  </si>
  <si>
    <t>zákon č. 561/2004 Sb., školský zákon - § 179 odst. 3 a § 178 odst. 2 písm. b)</t>
  </si>
  <si>
    <t>1/2017: Obecně závazná vyhláška, kterou se stanoví školské obvody mateřských škol zřízených městem Říčany</t>
  </si>
  <si>
    <t>1105697068</t>
  </si>
  <si>
    <t>4/2007</t>
  </si>
  <si>
    <t>Obecně závazná vyhláška o stanovení koeficientu sazby daně z nemovitosti</t>
  </si>
  <si>
    <t>2008-01-01</t>
  </si>
  <si>
    <t>Dle přechodného ustanovení</t>
  </si>
  <si>
    <t xml:space="preserve">zákon č. 338/1992 Sb., o dani z nemovitých věcí - § 6 odst. 4 písm. b); zákon č. 338/1992 Sb., o dani z nemovitých věcí - § 11 odst. 3 písm. a)  </t>
  </si>
  <si>
    <t>3/2024: o stanovení koeficientů daně z nemovitých věcí</t>
  </si>
  <si>
    <t>1095516007</t>
  </si>
  <si>
    <t>6/2022</t>
  </si>
  <si>
    <t>Obecně závazná vyhláška o veřejném pořádku a opatřeních k jeho zabezpečení</t>
  </si>
  <si>
    <t>2022-10-05</t>
  </si>
  <si>
    <t>veřejný pořádek - chov a pohyb zvířat; veřejný pořádek - údržba a ochrana veřejné zeleně; veřejný pořádek - pyrotechnika; veřejný pořádek - podmínky pro pořádání veřejně přístupných akcí; pohyb psů; veřejný pořádek - podmínky pro pořádání veřejně přístupných akcí</t>
  </si>
  <si>
    <t>zákon č. 128/2000 Sb., o obcích - § 10 písm. a)  - chov a pohyb zvířat; zákon č. 128/2000 Sb., o obcích - § 10 písm. c) - údržba a ochrana veřejné zeleně; zákon č. 128/2000 Sb., o obcích - § 10 písm. a) - pyrotechnika; zákon č. 128/2000 Sb., o obcích - § 10 písm. b) - podmínky pro pořádání veřejně přístupných akcí; zákon č. 246/1992 Sb., na ochranu zvířat proti týrání - § 24 odst. 2; zákon č. 128/2000 Sb., o obcích - § 10 písm. b) - podmínky pro pořádání veřejně přístupných akcí</t>
  </si>
  <si>
    <t>1084683408</t>
  </si>
  <si>
    <t>5/2022</t>
  </si>
  <si>
    <t>veřejný pořádek - konzumace alkoholu</t>
  </si>
  <si>
    <t>zákon č. 128/2000 Sb., o obcích - § 10 písm. a) - konzumace alkoholu</t>
  </si>
  <si>
    <t>10/2022: Obecně závazná vyhláška o zákazu konzumace alkoholických nápojů na veřejně přístupném místě; 2/2024: o zákazu konzumace alkoholických nápojů na veřejně přístupném místě</t>
  </si>
  <si>
    <t>1084665847</t>
  </si>
  <si>
    <t>6/2020</t>
  </si>
  <si>
    <t>Nařízení, kterým se doplňuje nařízení města Říčany č. 2/2011 o rozsahu, způsobu a lhůtách odstraňování (zmírňování) závad ve sjízdnosti a schůdnosti na místních komunikacích - Nařízení o údržbě místních komunikací</t>
  </si>
  <si>
    <t>2021-01-01</t>
  </si>
  <si>
    <t>pozemní komunikace - odstranění závad ve schůdnosti</t>
  </si>
  <si>
    <t xml:space="preserve">zákon č. 13/1997 Sb., o pozemních komunikacích - § 27 odst. 7 </t>
  </si>
  <si>
    <t>2/2011: Nařízení o rozsahu, způsobu a lhůtách odstraňování (zmírňování) závad ve sjízdnosti a schůdnosti na místních komunikacích - Nařízení o údržbě místních komunikací</t>
  </si>
  <si>
    <t>1067368191</t>
  </si>
  <si>
    <t>2/2011</t>
  </si>
  <si>
    <t>Nařízení o rozsahu, způsobu a lhůtách odstraňování (zmírňování) závad ve sjízdnosti a schůdnosti na místních komunikacích - Nařízení o údržbě místních komunikací</t>
  </si>
  <si>
    <t>2011-07-07</t>
  </si>
  <si>
    <t>6/2020: Nařízení, kterým se doplňuje nařízení města Říčany č. 2/2011 o rozsahu, způsobu a lhůtách odstraňování (zmírňování) závad ve sjízdnosti a schůdnosti na místních komunikacích - Nařízení o údržbě místních komunikací</t>
  </si>
  <si>
    <t>1067364062</t>
  </si>
  <si>
    <t>3/2012</t>
  </si>
  <si>
    <t>Nařízení, kterým se doplňuje nařízení města Říčany č. 2/2012 o stanovení maximálních cen za nucené odtahy silničních vozidel, nucené odtahy silničních vozidel po dopravní nehodě a za služby parkoviště určeného ke střežení takto odtažených silničních vozidel</t>
  </si>
  <si>
    <t>2012-09-01</t>
  </si>
  <si>
    <t>regulace cen - stanovení maximálních cen, pokud nejsou stanoveny ministerstvem</t>
  </si>
  <si>
    <t>zákon č. 265/1991 Sb., o působnosti orgánů České republiky v oblasti cen - § 4a odst. 1 písm. a)</t>
  </si>
  <si>
    <t>2/2012: Nařízení o stanovení maximálních cen za nucené odtahy silničních vozidel, nucené odtahy silničních vozidel po dopravní nehodě a za služby parkoviště určeného ke střežení takto odtažených silničních vozidel</t>
  </si>
  <si>
    <t>Vyřazeno</t>
  </si>
  <si>
    <t>-</t>
  </si>
  <si>
    <t>1067351725</t>
  </si>
  <si>
    <t>2/2012</t>
  </si>
  <si>
    <t>Nařízení o stanovení maximálních cen za nucené odtahy silničních vozidel, nucené odtahy silničních vozidel po dopravní nehodě a za služby parkoviště určeného ke střežení takto odtažených silničních vozidel</t>
  </si>
  <si>
    <t>2012-06-02</t>
  </si>
  <si>
    <t>3/2012: Nařízení, kterým se doplňuje nařízení města Říčany č. 2/2012 o stanovení maximálních cen za nucené odtahy silničních vozidel, nucené odtahy silničních vozidel po dopravní nehodě a za služby parkoviště určeného ke střežení takto odtažených silničních vozidel; 3/2012: Nařízení, kterým se doplňuje nařízení města Říčany č. 2/2012 o stanovení maximálních cen za nucené odtahy silničních vozidel, nucené odtahy silničních vozidel po dopravní nehodě a za služby parkoviště určeného ke střežení takto odtažených silničních vozidel</t>
  </si>
  <si>
    <t>1067348720</t>
  </si>
  <si>
    <t>1/2011</t>
  </si>
  <si>
    <t xml:space="preserve">Nařízení, které vymezuje úseky místních komunikací, na nichž se nezajišťuje sjízdnost a schůdnost odstraňováním sněhu a náledí, na území města Říčany </t>
  </si>
  <si>
    <t>pozemní komunikace - vyznačení neudržovaných úseků</t>
  </si>
  <si>
    <t xml:space="preserve">zákon č. 13/1997 Sb., o pozemních komunikacích - § 27 odst. 5 </t>
  </si>
  <si>
    <t>1067344254</t>
  </si>
  <si>
    <t>8/2020</t>
  </si>
  <si>
    <t>2021-01-05</t>
  </si>
  <si>
    <t>1067027138</t>
  </si>
  <si>
    <t>7/2020</t>
  </si>
  <si>
    <t>1067014572</t>
  </si>
  <si>
    <t>4/2020</t>
  </si>
  <si>
    <t>Nařízení, kterým se rozšiřuje území, na němž je zakázáno používat přípravky uvedené v §52b odst. 3 zákona č. 326/2004 Sb., o rostlinolékařské péči a o změně některých souvisejících zákonů, ve znění pozdějších předpisů</t>
  </si>
  <si>
    <t>2020-03-25</t>
  </si>
  <si>
    <t>omezení aplikace nebezpečných přípravků</t>
  </si>
  <si>
    <t>zákon č. 326/2004 Sb., o rostlinolékařské péči a o změně některých souvisejících zákonů - § 52b odst. 3</t>
  </si>
  <si>
    <t>1066866112</t>
  </si>
  <si>
    <t>2/2009</t>
  </si>
  <si>
    <t>Obecně závazná vyhláška, kterou se stanoví podmínky k zabezpečení požární ochrany při akcích, kterých se zúčastní větší počet osob</t>
  </si>
  <si>
    <t>2009-07-24</t>
  </si>
  <si>
    <t>požární ochrana - podmínky při akcích</t>
  </si>
  <si>
    <t>zákon č. 133/1985 Sb., o požární ochraně - § 29 odst. 1 písm. o) bod 2</t>
  </si>
  <si>
    <t>3/2025: kterou se vydává požární řád města</t>
  </si>
  <si>
    <t>1066257814</t>
  </si>
  <si>
    <t>3/2007</t>
  </si>
  <si>
    <t xml:space="preserve">Obecně závazná vyhláška, kterou se mění a doplňuje obecně závazná vyhláška č. 6/2005 - Zásady tvorby uličního názvosloví a označování ulic, veřejných prostranství a budov města Říčany </t>
  </si>
  <si>
    <t>2007-08-02</t>
  </si>
  <si>
    <t>jiná</t>
  </si>
  <si>
    <t xml:space="preserve">ústavní zákon č. 1/1993 Sb., Ústava České republiky - čl. 104 odst. 3 </t>
  </si>
  <si>
    <t>6/2005: Zásady tvorby uličního názvosloví a označování ulic, veřejných prostranství a budov města Říčany</t>
  </si>
  <si>
    <t>1066253775</t>
  </si>
  <si>
    <t>6/2005</t>
  </si>
  <si>
    <t>Zásady tvorby uličního názvosloví a označování ulic, veřejných prostranství a budov města Říčany</t>
  </si>
  <si>
    <t>2006-01-01</t>
  </si>
  <si>
    <t xml:space="preserve">3/2007: Obecně závazná vyhláška, kterou se mění a doplňuje obecně závazná vyhláška č. 6/2005 - Zásady tvorby uličního názvosloví a označování ulic, veřejných prostranství a budov města Říčany ; 3/2007: Obecně závazná vyhláška, kterou se mění a doplňuje obecně závazná vyhláška č. 6/2005 - Zásady tvorby uličního názvosloví a označování ulic, veřejných prostranství a budov města Říčany </t>
  </si>
  <si>
    <t>1066251382</t>
  </si>
  <si>
    <t>7/2016</t>
  </si>
  <si>
    <t>obecně závazná vyhláška, kterou se stanoví školské obvody základních škol zřízených městem Říčany a část školského obvodu základní školy zřízené městem Říčany</t>
  </si>
  <si>
    <t>2016-09-01</t>
  </si>
  <si>
    <t>4/2025: kterou se stanoví školské obvody základních škol zřízených městem Říčany a část školského obvodu základní školy zřízené městem Říčany; 4/2025: kterou se stanoví školské obvody základních škol zřízených městem Říčany a část školského obvodu základní školy zřízené městem Říčany</t>
  </si>
  <si>
    <t>1066067480</t>
  </si>
  <si>
    <t>1/2017</t>
  </si>
  <si>
    <t>Obecně závazná vyhláška, kterou se stanoví školské obvody mateřských škol zřízených městem Říčany</t>
  </si>
  <si>
    <t>2017-01-27</t>
  </si>
  <si>
    <t>7/2022: Obecně závazná vyhláška o změně obecně závazné vyhlášky města Říčany č. 1/2017, kterou se stanoví školské obvody mateřských škol zřízených městem Říčany; 7/2022: Obecně závazná vyhláška o změně obecně závazné vyhlášky města Říčany č. 1/2017, kterou se stanoví školské obvody mateřských škol zřízených městem Říčany</t>
  </si>
  <si>
    <t>1066059836</t>
  </si>
  <si>
    <t>4/2011</t>
  </si>
  <si>
    <t>Požární řád města</t>
  </si>
  <si>
    <t>2012-02-02</t>
  </si>
  <si>
    <t>1066053095</t>
  </si>
  <si>
    <t>2/2021</t>
  </si>
  <si>
    <t>obecně závazná vyhláška o místním poplatku za užívání veřejného prostranství</t>
  </si>
  <si>
    <t>2021-12-07</t>
  </si>
  <si>
    <t>8/2023: o místním poplatku za užívání veřejného prostranství</t>
  </si>
  <si>
    <t>1066046827</t>
  </si>
  <si>
    <t>2/2020</t>
  </si>
  <si>
    <t>Obecně závazná vyhláška o místním poplatku ze psů</t>
  </si>
  <si>
    <t>2020-01-28</t>
  </si>
  <si>
    <t>6/2023: obecně závazná vyhláška o místním poplatku ze psů</t>
  </si>
  <si>
    <t>1066045206</t>
  </si>
  <si>
    <t>8/2021</t>
  </si>
  <si>
    <t>2022-01-01</t>
  </si>
  <si>
    <t>9/2022: Obecně závazná vyhláška o místním poplatku za odkládání komunálního odpadu z nemovité věci; 9/2022: Obecně závazná vyhláška o místním poplatku za odkládání komunálního odpadu z nemovité věci</t>
  </si>
  <si>
    <t>1066043407</t>
  </si>
  <si>
    <t>3/2021</t>
  </si>
  <si>
    <t>obecně závazná vyhláška o místním poplatku z pobytu</t>
  </si>
  <si>
    <t>2021-08-13</t>
  </si>
  <si>
    <t>7/2023: Obecně závazná vyhláška o místním poplatku z pobytu</t>
  </si>
  <si>
    <t>1065867788</t>
  </si>
  <si>
    <t>3/2008</t>
  </si>
  <si>
    <t>Obecně závazná vyhláška o stanovení místního koeficientu pro výpočet daně z nemovitostí</t>
  </si>
  <si>
    <t>2009-01-01</t>
  </si>
  <si>
    <t>5/2023: Obecně závazná vyhláška o stanovení místního koeficientu pro výpočet daně z nemovitých věcí; 5/2023: Obecně závazná vyhláška o stanovení místního koeficientu pro výpočet daně z nemovitých věcí</t>
  </si>
  <si>
    <t>1065212056</t>
  </si>
  <si>
    <t>1/2019</t>
  </si>
  <si>
    <t>Obecně závazná vyhláška o regulaci hazardních her</t>
  </si>
  <si>
    <t>2019-10-01</t>
  </si>
  <si>
    <t>hazardní hry</t>
  </si>
  <si>
    <t xml:space="preserve">zákon č. 186/2016 Sb., o hazardních hrách - § 12 </t>
  </si>
  <si>
    <t>1065084963</t>
  </si>
  <si>
    <t>9/2016</t>
  </si>
  <si>
    <t>Obecně závazná vyhláška, kterou se mění obecně závazná vyhláška č. 3/2003 o zřízení městské policie Říčany</t>
  </si>
  <si>
    <t>2016-11-10</t>
  </si>
  <si>
    <t>obecní policie</t>
  </si>
  <si>
    <t xml:space="preserve">zákon č. 553/1991 Sb., o obecní policii - § 1 odst. 1 </t>
  </si>
  <si>
    <t>3/2003: obecně závazná vyhláška o zřízení  Městské policie Říčany</t>
  </si>
  <si>
    <t>1064739464</t>
  </si>
  <si>
    <t>4/2006</t>
  </si>
  <si>
    <t>obecně závazná vyhláška, kterou se mění a doplňuje obecně závazná vyhláška č. 3/2003 o zřízení Městské policie Říčany, a o podrobnostech stejnokroje strážníků městské policie a jeho nošení</t>
  </si>
  <si>
    <t>2006-12-06</t>
  </si>
  <si>
    <t>1064730250</t>
  </si>
  <si>
    <t>3/2003</t>
  </si>
  <si>
    <t>obecně závazná vyhláška o zřízení  Městské policie Říčany</t>
  </si>
  <si>
    <t>2004-01-27</t>
  </si>
  <si>
    <t>4/2006: obecně závazná vyhláška, kterou se mění a doplňuje obecně závazná vyhláška č. 3/2003 o zřízení Městské policie Říčany, a o podrobnostech stejnokroje strážníků městské policie a jeho nošení; 9/2016: Obecně závazná vyhláška, kterou se mění obecně závazná vyhláška č. 3/2003 o zřízení městské policie Říčany</t>
  </si>
  <si>
    <t>1064726364</t>
  </si>
  <si>
    <t>4/2022</t>
  </si>
  <si>
    <t xml:space="preserve">kterým se stanovují ceny za užití místních komunikací nebo jejich určených úseků ke stání silničních motorových vozidel </t>
  </si>
  <si>
    <t>2022-07-13</t>
  </si>
  <si>
    <t>8/2022: kterým se stanovují ceny za užití místních komunikací nebo jejich určených úseků ke stání silničních motorových vozidel; 8/2022: kterým se stanovují ceny za užití místních komunikací nebo jejich určených úseků ke stání silničních motorových vozidel</t>
  </si>
  <si>
    <t>1055518170</t>
  </si>
  <si>
    <t>3/2022</t>
  </si>
  <si>
    <t>O stanovení obecního systému odpadového hospodářství</t>
  </si>
  <si>
    <t>2022-07-05</t>
  </si>
  <si>
    <t>systém odpadového hospodářství</t>
  </si>
  <si>
    <t>zákon č. 541/2020 Sb., o odpadech - § 59 odst. 4</t>
  </si>
  <si>
    <t>1052157874</t>
  </si>
  <si>
    <t>2/2022</t>
  </si>
  <si>
    <t>Kterým se vymezují oblasti města Říčany, ve kterých lze místní komunikace nebo jejich určené úseky užít za cenu sjednanou v souladu s cenovými předpisy</t>
  </si>
  <si>
    <t>2022-05-10</t>
  </si>
  <si>
    <t>1/2026: kterým se vymezují oblasti města Říčany, ve kterých lze místní komunikace nebo jejich určené úseky užít za cenu sjednanou v souladu s cenovými předpisy</t>
  </si>
  <si>
    <t>1030594288</t>
  </si>
  <si>
    <t>1/2022</t>
  </si>
  <si>
    <t>Tržní řád</t>
  </si>
  <si>
    <t>regulace prodeje zboží a nabízení služeb - tržní řád</t>
  </si>
  <si>
    <t xml:space="preserve">zákon č. 455/1991 Sb., živnostenský zákon - § 18 odst. 1 </t>
  </si>
  <si>
    <t>1030589335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</si>
</sst>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46183</v>
      </c>
      <c r="I2" s="1">
        <v>46195.47060557982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HYPERLINK("https://sbirkapp.gov.cz/detail/SPPGNOYVWYEYAATE", "https://sbirkapp.gov.cz/detail/SPPGNOYVWYEYAATE")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46142</v>
      </c>
      <c r="I3" s="1">
        <v>46169.49459475624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HYPERLINK("https://sbirkapp.gov.cz/detail/SPPZIBN6JQYGYPN6", "https://sbirkapp.gov.cz/detail/SPPZIBN6JQYGYPN6")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45973</v>
      </c>
      <c r="I4" s="1">
        <v>45975.46854338003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HYPERLINK("https://sbirkapp.gov.cz/detail/SPPDSKICQYODZ6FQ", "https://sbirkapp.gov.cz/detail/SPPDSKICQYODZ6FQ")</f>
        <v>0</v>
      </c>
      <c r="V4" t="s">
        <v>50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45938</v>
      </c>
      <c r="I5" s="1">
        <v>45946.41468513945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HYPERLINK("https://sbirkapp.gov.cz/detail/SPPD7QS27EI7N4GE", "https://sbirkapp.gov.cz/detail/SPPD7QS27EI7N4GE")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37</v>
      </c>
      <c r="G6" t="s">
        <v>59</v>
      </c>
      <c r="H6" s="1">
        <v>45904</v>
      </c>
      <c r="I6" s="1">
        <v>45924.6248368743</v>
      </c>
      <c r="J6" t="s">
        <v>60</v>
      </c>
      <c r="K6" t="s">
        <v>31</v>
      </c>
      <c r="M6" t="s">
        <v>40</v>
      </c>
      <c r="N6" t="s">
        <v>41</v>
      </c>
      <c r="O6" t="s">
        <v>61</v>
      </c>
      <c r="S6" t="b">
        <v>1</v>
      </c>
      <c r="U6" s="2">
        <f>HYPERLINK("https://sbirkapp.gov.cz/detail/SPPYTT4EROJ5D2AE", "https://sbirkapp.gov.cz/detail/SPPYTT4EROJ5D2AE")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45910</v>
      </c>
      <c r="I7" s="1">
        <v>45915.43206551202</v>
      </c>
      <c r="J7" t="s">
        <v>65</v>
      </c>
      <c r="K7" t="s">
        <v>31</v>
      </c>
      <c r="M7" t="s">
        <v>32</v>
      </c>
      <c r="N7" t="s">
        <v>33</v>
      </c>
      <c r="P7" t="s">
        <v>66</v>
      </c>
      <c r="R7" t="s">
        <v>67</v>
      </c>
      <c r="S7" t="b">
        <v>1</v>
      </c>
      <c r="T7" s="1">
        <v>46388</v>
      </c>
      <c r="U7" s="2">
        <f>HYPERLINK("https://sbirkapp.gov.cz/detail/SPPJTHGEZ2DSLY4Y", "https://sbirkapp.gov.cz/detail/SPPJTHGEZ2DSLY4Y")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45574</v>
      </c>
      <c r="I8" s="1">
        <v>45587.36466375693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HYPERLINK("https://sbirkapp.gov.cz/detail/SPPCOR4YGNE53C6U", "https://sbirkapp.gov.cz/detail/SPPCOR4YGNE53C6U")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29</v>
      </c>
      <c r="H9" s="1">
        <v>45546</v>
      </c>
      <c r="I9" s="1">
        <v>45551.41148649945</v>
      </c>
      <c r="J9" t="s">
        <v>77</v>
      </c>
      <c r="K9" t="s">
        <v>31</v>
      </c>
      <c r="M9" t="s">
        <v>32</v>
      </c>
      <c r="N9" t="s">
        <v>33</v>
      </c>
      <c r="P9" t="s">
        <v>78</v>
      </c>
      <c r="R9" t="s">
        <v>34</v>
      </c>
      <c r="S9" t="b">
        <v>0</v>
      </c>
      <c r="T9" s="1">
        <v>46023</v>
      </c>
      <c r="U9" s="2">
        <f>HYPERLINK("https://sbirkapp.gov.cz/detail/SPP2WFPNVBVKOV2A", "https://sbirkapp.gov.cz/detail/SPP2WFPNVBVKOV2A")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45546</v>
      </c>
      <c r="I10" s="1">
        <v>45551.40905207156</v>
      </c>
      <c r="J10" t="s">
        <v>77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HYPERLINK("https://sbirkapp.gov.cz/detail/SPP474J7HGAIT4UK", "https://sbirkapp.gov.cz/detail/SPP474J7HGAIT4UK")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45490</v>
      </c>
      <c r="I11" s="1">
        <v>45495.47356537655</v>
      </c>
      <c r="J11" t="s">
        <v>88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HYPERLINK("https://sbirkapp.gov.cz/detail/SPPXEHZ46C3QZMUK", "https://sbirkapp.gov.cz/detail/SPPXEHZ46C3QZMUK")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70</v>
      </c>
      <c r="H12" s="1">
        <v>45427</v>
      </c>
      <c r="I12" s="1">
        <v>45434.42152482145</v>
      </c>
      <c r="J12" t="s">
        <v>94</v>
      </c>
      <c r="K12" t="s">
        <v>31</v>
      </c>
      <c r="M12" t="s">
        <v>72</v>
      </c>
      <c r="N12" t="s">
        <v>73</v>
      </c>
      <c r="P12" t="s">
        <v>95</v>
      </c>
      <c r="R12" t="s">
        <v>96</v>
      </c>
      <c r="S12" t="b">
        <v>0</v>
      </c>
      <c r="T12" s="1">
        <v>45602</v>
      </c>
      <c r="U12" s="2">
        <f>HYPERLINK("https://sbirkapp.gov.cz/detail/SPP5MGVOVZAMOEAE", "https://sbirkapp.gov.cz/detail/SPP5MGVOVZAMOEAE")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45273</v>
      </c>
      <c r="I13" s="1">
        <v>45274.62964250712</v>
      </c>
      <c r="J13" t="s">
        <v>100</v>
      </c>
      <c r="K13" t="s">
        <v>31</v>
      </c>
      <c r="M13" t="s">
        <v>101</v>
      </c>
      <c r="N13" t="s">
        <v>102</v>
      </c>
      <c r="P13" t="s">
        <v>103</v>
      </c>
      <c r="S13" t="b">
        <v>1</v>
      </c>
      <c r="U13" s="2">
        <f>HYPERLINK("https://sbirkapp.gov.cz/detail/SPPXYSLMSQQ6IKQA", "https://sbirkapp.gov.cz/detail/SPPXYSLMSQQ6IKQA")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45273</v>
      </c>
      <c r="I14" s="1">
        <v>45274.62643049585</v>
      </c>
      <c r="J14" t="s">
        <v>100</v>
      </c>
      <c r="K14" t="s">
        <v>31</v>
      </c>
      <c r="M14" t="s">
        <v>107</v>
      </c>
      <c r="N14" t="s">
        <v>108</v>
      </c>
      <c r="P14" t="s">
        <v>109</v>
      </c>
      <c r="S14" t="b">
        <v>1</v>
      </c>
      <c r="U14" s="2">
        <f>HYPERLINK("https://sbirkapp.gov.cz/detail/SPPASGE2L5YNVGFA", "https://sbirkapp.gov.cz/detail/SPPASGE2L5YNVGFA")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45273</v>
      </c>
      <c r="I15" s="1">
        <v>45274.62067668133</v>
      </c>
      <c r="J15" t="s">
        <v>100</v>
      </c>
      <c r="K15" t="s">
        <v>31</v>
      </c>
      <c r="M15" t="s">
        <v>113</v>
      </c>
      <c r="N15" t="s">
        <v>114</v>
      </c>
      <c r="P15" t="s">
        <v>115</v>
      </c>
      <c r="S15" t="b">
        <v>1</v>
      </c>
      <c r="U15" s="2">
        <f>HYPERLINK("https://sbirkapp.gov.cz/detail/SPPUGXTFWHBPVZCI", "https://sbirkapp.gov.cz/detail/SPPUGXTFWHBPVZCI")</f>
        <v>0</v>
      </c>
      <c r="V15" t="s">
        <v>116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45273</v>
      </c>
      <c r="I16" s="1">
        <v>45274.6154565849</v>
      </c>
      <c r="J16" t="s">
        <v>100</v>
      </c>
      <c r="K16" t="s">
        <v>31</v>
      </c>
      <c r="M16" t="s">
        <v>119</v>
      </c>
      <c r="N16" t="s">
        <v>120</v>
      </c>
      <c r="P16" t="s">
        <v>121</v>
      </c>
      <c r="S16" t="b">
        <v>1</v>
      </c>
      <c r="U16" s="2">
        <f>HYPERLINK("https://sbirkapp.gov.cz/detail/SPPQCBB3HS4UB6J2", "https://sbirkapp.gov.cz/detail/SPPQCBB3HS4UB6J2")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45182</v>
      </c>
      <c r="I17" s="1">
        <v>45195.58836478654</v>
      </c>
      <c r="J17" t="s">
        <v>100</v>
      </c>
      <c r="K17" t="s">
        <v>31</v>
      </c>
      <c r="M17" t="s">
        <v>32</v>
      </c>
      <c r="N17" t="s">
        <v>125</v>
      </c>
      <c r="P17" t="s">
        <v>126</v>
      </c>
      <c r="R17" t="s">
        <v>127</v>
      </c>
      <c r="S17" t="b">
        <v>0</v>
      </c>
      <c r="T17" s="1">
        <v>45658</v>
      </c>
      <c r="U17" s="2">
        <f>HYPERLINK("https://sbirkapp.gov.cz/detail/SPPOCYEXKXC3SYT2", "https://sbirkapp.gov.cz/detail/SPPOCYEXKXC3SYT2")</f>
        <v>0</v>
      </c>
      <c r="V17" t="s">
        <v>128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37</v>
      </c>
      <c r="G18" t="s">
        <v>130</v>
      </c>
      <c r="H18" s="1">
        <v>45176</v>
      </c>
      <c r="I18" s="1">
        <v>45194.53092642042</v>
      </c>
      <c r="J18" t="s">
        <v>131</v>
      </c>
      <c r="K18" t="s">
        <v>31</v>
      </c>
      <c r="M18" t="s">
        <v>132</v>
      </c>
      <c r="N18" t="s">
        <v>133</v>
      </c>
      <c r="S18" t="b">
        <v>1</v>
      </c>
      <c r="U18" s="2">
        <f>HYPERLINK("https://sbirkapp.gov.cz/detail/SPP36Q3LKNTOY3HQ", "https://sbirkapp.gov.cz/detail/SPP36Q3LKNTOY3HQ")</f>
        <v>0</v>
      </c>
      <c r="V18" t="s">
        <v>134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37</v>
      </c>
      <c r="G19" t="s">
        <v>136</v>
      </c>
      <c r="H19" s="1">
        <v>45008</v>
      </c>
      <c r="I19" s="1">
        <v>45012.68850128787</v>
      </c>
      <c r="J19" t="s">
        <v>137</v>
      </c>
      <c r="K19" t="s">
        <v>31</v>
      </c>
      <c r="M19" t="s">
        <v>40</v>
      </c>
      <c r="N19" t="s">
        <v>41</v>
      </c>
      <c r="O19" t="s">
        <v>61</v>
      </c>
      <c r="Q19" t="s">
        <v>138</v>
      </c>
      <c r="S19" t="b">
        <v>1</v>
      </c>
      <c r="U19" s="2">
        <f>HYPERLINK("https://sbirkapp.gov.cz/detail/SPPSX76IT6XGC6IK", "https://sbirkapp.gov.cz/detail/SPPSX76IT6XGC6IK")</f>
        <v>0</v>
      </c>
      <c r="V19" t="s">
        <v>139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44916</v>
      </c>
      <c r="I20" s="1">
        <v>44929.51059577785</v>
      </c>
      <c r="J20" t="s">
        <v>142</v>
      </c>
      <c r="K20" t="s">
        <v>31</v>
      </c>
      <c r="M20" t="s">
        <v>143</v>
      </c>
      <c r="N20" t="s">
        <v>144</v>
      </c>
      <c r="R20" t="s">
        <v>74</v>
      </c>
      <c r="S20" t="b">
        <v>0</v>
      </c>
      <c r="T20" s="1">
        <v>45449</v>
      </c>
      <c r="U20" s="2">
        <f>HYPERLINK("https://sbirkapp.gov.cz/detail/SPPHYFG25RO2H5UC", "https://sbirkapp.gov.cz/detail/SPPHYFG25RO2H5UC")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44916</v>
      </c>
      <c r="I21" s="1">
        <v>44929.51055162503</v>
      </c>
      <c r="J21" t="s">
        <v>142</v>
      </c>
      <c r="K21" t="s">
        <v>31</v>
      </c>
      <c r="M21" t="s">
        <v>148</v>
      </c>
      <c r="N21" t="s">
        <v>149</v>
      </c>
      <c r="S21" t="b">
        <v>1</v>
      </c>
      <c r="U21" s="2">
        <f>HYPERLINK("https://sbirkapp.gov.cz/detail/SPPDJ3ROZANBWLGW", "https://sbirkapp.gov.cz/detail/SPPDJ3ROZANBWLGW")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28</v>
      </c>
      <c r="G22" t="s">
        <v>152</v>
      </c>
      <c r="H22" s="1">
        <v>44916</v>
      </c>
      <c r="I22" s="1">
        <v>44924.47672971168</v>
      </c>
      <c r="J22" t="s">
        <v>153</v>
      </c>
      <c r="K22" t="s">
        <v>31</v>
      </c>
      <c r="M22" t="s">
        <v>154</v>
      </c>
      <c r="N22" t="s">
        <v>155</v>
      </c>
      <c r="P22" t="s">
        <v>91</v>
      </c>
      <c r="S22" t="b">
        <v>1</v>
      </c>
      <c r="U22" s="2">
        <f>HYPERLINK("https://sbirkapp.gov.cz/detail/SPPJUIBH2L6XP5XQ", "https://sbirkapp.gov.cz/detail/SPPJUIBH2L6XP5XQ")</f>
        <v>0</v>
      </c>
      <c r="V22" t="s">
        <v>156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28</v>
      </c>
      <c r="G23" t="s">
        <v>158</v>
      </c>
      <c r="H23" s="1">
        <v>44916</v>
      </c>
      <c r="I23" s="1">
        <v>44924.46309152259</v>
      </c>
      <c r="J23" t="s">
        <v>159</v>
      </c>
      <c r="K23" t="s">
        <v>31</v>
      </c>
      <c r="M23" t="s">
        <v>101</v>
      </c>
      <c r="N23" t="s">
        <v>102</v>
      </c>
      <c r="P23" t="s">
        <v>160</v>
      </c>
      <c r="R23" t="s">
        <v>161</v>
      </c>
      <c r="S23" t="b">
        <v>0</v>
      </c>
      <c r="T23" s="1">
        <v>45292</v>
      </c>
      <c r="U23" s="2">
        <f>HYPERLINK("https://sbirkapp.gov.cz/detail/SPPKU6FVCEWTWWS6", "https://sbirkapp.gov.cz/detail/SPPKU6FVCEWTWWS6")</f>
        <v>0</v>
      </c>
      <c r="V23" t="s">
        <v>162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163</v>
      </c>
      <c r="F24" t="s">
        <v>37</v>
      </c>
      <c r="G24" t="s">
        <v>164</v>
      </c>
      <c r="H24" s="1">
        <v>44896</v>
      </c>
      <c r="I24" s="1">
        <v>44901.67487951405</v>
      </c>
      <c r="J24" t="s">
        <v>165</v>
      </c>
      <c r="K24" t="s">
        <v>31</v>
      </c>
      <c r="M24" t="s">
        <v>40</v>
      </c>
      <c r="N24" t="s">
        <v>41</v>
      </c>
      <c r="P24" t="s">
        <v>166</v>
      </c>
      <c r="Q24" t="s">
        <v>167</v>
      </c>
      <c r="S24" t="b">
        <v>1</v>
      </c>
      <c r="U24" s="2">
        <f>HYPERLINK("https://sbirkapp.gov.cz/detail/SPPLFUTXOACR2Q6E", "https://sbirkapp.gov.cz/detail/SPPLFUTXOACR2Q6E")</f>
        <v>0</v>
      </c>
      <c r="V24" t="s">
        <v>168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44874</v>
      </c>
      <c r="I25" s="1">
        <v>44881.59222625945</v>
      </c>
      <c r="J25" t="s">
        <v>171</v>
      </c>
      <c r="K25" t="s">
        <v>31</v>
      </c>
      <c r="M25" t="s">
        <v>172</v>
      </c>
      <c r="N25" t="s">
        <v>173</v>
      </c>
      <c r="O25" t="s">
        <v>174</v>
      </c>
      <c r="S25" t="b">
        <v>1</v>
      </c>
      <c r="U25" s="2">
        <f>HYPERLINK("https://sbirkapp.gov.cz/detail/SPP2CBUE3WLJ7NUS", "https://sbirkapp.gov.cz/detail/SPP2CBUE3WLJ7NUS")</f>
        <v>0</v>
      </c>
      <c r="V25" t="s">
        <v>175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176</v>
      </c>
      <c r="F26" t="s">
        <v>28</v>
      </c>
      <c r="G26" t="s">
        <v>177</v>
      </c>
      <c r="H26" s="1">
        <v>39274</v>
      </c>
      <c r="I26" s="1">
        <v>44853.57353134808</v>
      </c>
      <c r="J26" t="s">
        <v>178</v>
      </c>
      <c r="K26" t="s">
        <v>179</v>
      </c>
      <c r="L26" s="1">
        <v>39275</v>
      </c>
      <c r="M26" t="s">
        <v>82</v>
      </c>
      <c r="N26" t="s">
        <v>180</v>
      </c>
      <c r="R26" t="s">
        <v>181</v>
      </c>
      <c r="S26" t="b">
        <v>0</v>
      </c>
      <c r="T26" s="1">
        <v>45658</v>
      </c>
      <c r="U26" s="2">
        <f>HYPERLINK("https://sbirkapp.gov.cz/detail/SPPNFYY6ORVITPQW", "https://sbirkapp.gov.cz/detail/SPPNFYY6ORVITPQW")</f>
        <v>0</v>
      </c>
      <c r="V26" t="s">
        <v>182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183</v>
      </c>
      <c r="F27" t="s">
        <v>28</v>
      </c>
      <c r="G27" t="s">
        <v>184</v>
      </c>
      <c r="H27" s="1">
        <v>44818</v>
      </c>
      <c r="I27" s="1">
        <v>44824.44952703497</v>
      </c>
      <c r="J27" t="s">
        <v>185</v>
      </c>
      <c r="K27" t="s">
        <v>31</v>
      </c>
      <c r="M27" t="s">
        <v>186</v>
      </c>
      <c r="N27" t="s">
        <v>187</v>
      </c>
      <c r="S27" t="b">
        <v>1</v>
      </c>
      <c r="U27" s="2">
        <f>HYPERLINK("https://sbirkapp.gov.cz/detail/SPPA7SBXE6RPKJ32", "https://sbirkapp.gov.cz/detail/SPPA7SBXE6RPKJ32")</f>
        <v>0</v>
      </c>
      <c r="V27" t="s">
        <v>188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189</v>
      </c>
      <c r="F28" t="s">
        <v>28</v>
      </c>
      <c r="G28" t="s">
        <v>152</v>
      </c>
      <c r="H28" s="1">
        <v>44818</v>
      </c>
      <c r="I28" s="1">
        <v>44824.43958501238</v>
      </c>
      <c r="J28" t="s">
        <v>185</v>
      </c>
      <c r="K28" t="s">
        <v>31</v>
      </c>
      <c r="M28" t="s">
        <v>190</v>
      </c>
      <c r="N28" t="s">
        <v>191</v>
      </c>
      <c r="R28" t="s">
        <v>192</v>
      </c>
      <c r="S28" t="b">
        <v>0</v>
      </c>
      <c r="T28" s="1">
        <v>44939</v>
      </c>
      <c r="U28" s="2">
        <f>HYPERLINK("https://sbirkapp.gov.cz/detail/SPPTTZL6BASGKQ3S", "https://sbirkapp.gov.cz/detail/SPPTTZL6BASGKQ3S")</f>
        <v>0</v>
      </c>
      <c r="V28" t="s">
        <v>193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194</v>
      </c>
      <c r="F29" t="s">
        <v>37</v>
      </c>
      <c r="G29" t="s">
        <v>195</v>
      </c>
      <c r="H29" s="1">
        <v>44175</v>
      </c>
      <c r="I29" s="1">
        <v>44775.40716298363</v>
      </c>
      <c r="J29" t="s">
        <v>196</v>
      </c>
      <c r="K29" t="s">
        <v>179</v>
      </c>
      <c r="L29" s="1">
        <v>44182</v>
      </c>
      <c r="M29" t="s">
        <v>197</v>
      </c>
      <c r="N29" t="s">
        <v>198</v>
      </c>
      <c r="O29" t="s">
        <v>199</v>
      </c>
      <c r="S29" t="b">
        <v>1</v>
      </c>
      <c r="U29" s="2">
        <f>HYPERLINK("https://sbirkapp.gov.cz/detail/SPPI7MK4RYXF4Z5I", "https://sbirkapp.gov.cz/detail/SPPI7MK4RYXF4Z5I")</f>
        <v>0</v>
      </c>
      <c r="V29" t="s">
        <v>200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201</v>
      </c>
      <c r="F30" t="s">
        <v>37</v>
      </c>
      <c r="G30" t="s">
        <v>202</v>
      </c>
      <c r="H30" s="1">
        <v>40704</v>
      </c>
      <c r="I30" s="1">
        <v>44775.40300747601</v>
      </c>
      <c r="J30" t="s">
        <v>203</v>
      </c>
      <c r="K30" t="s">
        <v>179</v>
      </c>
      <c r="L30" s="1">
        <v>40716</v>
      </c>
      <c r="M30" t="s">
        <v>197</v>
      </c>
      <c r="N30" t="s">
        <v>198</v>
      </c>
      <c r="Q30" t="s">
        <v>204</v>
      </c>
      <c r="S30" t="b">
        <v>1</v>
      </c>
      <c r="U30" s="2">
        <f>HYPERLINK("https://sbirkapp.gov.cz/detail/SPPF5PPHKVE4UPCM", "https://sbirkapp.gov.cz/detail/SPPF5PPHKVE4UPCM")</f>
        <v>0</v>
      </c>
      <c r="V30" t="s">
        <v>205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206</v>
      </c>
      <c r="F31" t="s">
        <v>37</v>
      </c>
      <c r="G31" t="s">
        <v>207</v>
      </c>
      <c r="H31" s="1">
        <v>41123</v>
      </c>
      <c r="I31" s="1">
        <v>44775.38688881174</v>
      </c>
      <c r="J31" t="s">
        <v>208</v>
      </c>
      <c r="K31" t="s">
        <v>179</v>
      </c>
      <c r="L31" s="1">
        <v>41138</v>
      </c>
      <c r="M31" t="s">
        <v>209</v>
      </c>
      <c r="N31" t="s">
        <v>210</v>
      </c>
      <c r="O31" t="s">
        <v>211</v>
      </c>
      <c r="S31" t="s">
        <v>212</v>
      </c>
      <c r="T31" t="s">
        <v>213</v>
      </c>
      <c r="U31" s="2">
        <f>HYPERLINK("https://sbirkapp.gov.cz/detail/SPPNYW5AY74BPBKS", "https://sbirkapp.gov.cz/detail/SPPNYW5AY74BPBKS")</f>
        <v>0</v>
      </c>
      <c r="V31" t="s">
        <v>214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215</v>
      </c>
      <c r="F32" t="s">
        <v>37</v>
      </c>
      <c r="G32" t="s">
        <v>216</v>
      </c>
      <c r="H32" s="1">
        <v>41039</v>
      </c>
      <c r="I32" s="1">
        <v>44775.38373150972</v>
      </c>
      <c r="J32" t="s">
        <v>217</v>
      </c>
      <c r="K32" t="s">
        <v>179</v>
      </c>
      <c r="L32" s="1">
        <v>41047</v>
      </c>
      <c r="M32" t="s">
        <v>209</v>
      </c>
      <c r="N32" t="s">
        <v>210</v>
      </c>
      <c r="Q32" t="s">
        <v>218</v>
      </c>
      <c r="S32" t="s">
        <v>212</v>
      </c>
      <c r="T32" t="s">
        <v>213</v>
      </c>
      <c r="U32" s="2">
        <f>HYPERLINK("https://sbirkapp.gov.cz/detail/SPPSUGRYZSN3IXPU", "https://sbirkapp.gov.cz/detail/SPPSUGRYZSN3IXPU")</f>
        <v>0</v>
      </c>
      <c r="V32" t="s">
        <v>219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220</v>
      </c>
      <c r="F33" t="s">
        <v>37</v>
      </c>
      <c r="G33" t="s">
        <v>221</v>
      </c>
      <c r="H33" s="1">
        <v>40704</v>
      </c>
      <c r="I33" s="1">
        <v>44775.37739166161</v>
      </c>
      <c r="J33" t="s">
        <v>203</v>
      </c>
      <c r="K33" t="s">
        <v>179</v>
      </c>
      <c r="L33" s="1">
        <v>40716</v>
      </c>
      <c r="M33" t="s">
        <v>222</v>
      </c>
      <c r="N33" t="s">
        <v>223</v>
      </c>
      <c r="S33" t="b">
        <v>1</v>
      </c>
      <c r="U33" s="2">
        <f>HYPERLINK("https://sbirkapp.gov.cz/detail/SPPOGAHDZ2GL6LYU", "https://sbirkapp.gov.cz/detail/SPPOGAHDZ2GL6LYU")</f>
        <v>0</v>
      </c>
      <c r="V33" t="s">
        <v>224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225</v>
      </c>
      <c r="F34" t="s">
        <v>37</v>
      </c>
      <c r="G34" t="s">
        <v>130</v>
      </c>
      <c r="H34" s="1">
        <v>44182</v>
      </c>
      <c r="I34" s="1">
        <v>44774.60674696841</v>
      </c>
      <c r="J34" t="s">
        <v>226</v>
      </c>
      <c r="K34" t="s">
        <v>179</v>
      </c>
      <c r="L34" s="1">
        <v>44186</v>
      </c>
      <c r="M34" t="s">
        <v>132</v>
      </c>
      <c r="N34" t="s">
        <v>133</v>
      </c>
      <c r="S34" t="b">
        <v>1</v>
      </c>
      <c r="U34" s="2">
        <f>HYPERLINK("https://sbirkapp.gov.cz/detail/SPPKB43U3SZE6PO4", "https://sbirkapp.gov.cz/detail/SPPKB43U3SZE6PO4")</f>
        <v>0</v>
      </c>
      <c r="V34" t="s">
        <v>227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228</v>
      </c>
      <c r="F35" t="s">
        <v>37</v>
      </c>
      <c r="G35" t="s">
        <v>130</v>
      </c>
      <c r="H35" s="1">
        <v>44182</v>
      </c>
      <c r="I35" s="1">
        <v>44774.59249745214</v>
      </c>
      <c r="J35" t="s">
        <v>226</v>
      </c>
      <c r="K35" t="s">
        <v>179</v>
      </c>
      <c r="L35" s="1">
        <v>44186</v>
      </c>
      <c r="M35" t="s">
        <v>132</v>
      </c>
      <c r="N35" t="s">
        <v>133</v>
      </c>
      <c r="S35" t="b">
        <v>1</v>
      </c>
      <c r="U35" s="2">
        <f>HYPERLINK("https://sbirkapp.gov.cz/detail/SPPGA6DJRLCX3OHA", "https://sbirkapp.gov.cz/detail/SPPGA6DJRLCX3OHA")</f>
        <v>0</v>
      </c>
      <c r="V35" t="s">
        <v>229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230</v>
      </c>
      <c r="F36" t="s">
        <v>37</v>
      </c>
      <c r="G36" t="s">
        <v>231</v>
      </c>
      <c r="H36" s="1">
        <v>43888</v>
      </c>
      <c r="I36" s="1">
        <v>44774.43355636706</v>
      </c>
      <c r="J36" t="s">
        <v>232</v>
      </c>
      <c r="K36" t="s">
        <v>179</v>
      </c>
      <c r="L36" s="1">
        <v>43900</v>
      </c>
      <c r="M36" t="s">
        <v>233</v>
      </c>
      <c r="N36" t="s">
        <v>234</v>
      </c>
      <c r="S36" t="b">
        <v>1</v>
      </c>
      <c r="U36" s="2">
        <f>HYPERLINK("https://sbirkapp.gov.cz/detail/SPPYFBSSDYYRBO7S", "https://sbirkapp.gov.cz/detail/SPPYFBSSDYYRBO7S")</f>
        <v>0</v>
      </c>
      <c r="V36" t="s">
        <v>235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236</v>
      </c>
      <c r="F37" t="s">
        <v>28</v>
      </c>
      <c r="G37" t="s">
        <v>237</v>
      </c>
      <c r="H37" s="1">
        <v>39974</v>
      </c>
      <c r="I37" s="1">
        <v>44771.40048022007</v>
      </c>
      <c r="J37" t="s">
        <v>238</v>
      </c>
      <c r="K37" t="s">
        <v>179</v>
      </c>
      <c r="L37" s="1">
        <v>40003</v>
      </c>
      <c r="M37" t="s">
        <v>239</v>
      </c>
      <c r="N37" t="s">
        <v>240</v>
      </c>
      <c r="R37" t="s">
        <v>241</v>
      </c>
      <c r="S37" t="b">
        <v>0</v>
      </c>
      <c r="T37" s="1">
        <v>45961</v>
      </c>
      <c r="U37" s="2">
        <f>HYPERLINK("https://sbirkapp.gov.cz/detail/SPPBSDFQ4KJHIJVY", "https://sbirkapp.gov.cz/detail/SPPBSDFQ4KJHIJVY")</f>
        <v>0</v>
      </c>
      <c r="V37" t="s">
        <v>242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243</v>
      </c>
      <c r="F38" t="s">
        <v>28</v>
      </c>
      <c r="G38" t="s">
        <v>244</v>
      </c>
      <c r="H38" s="1">
        <v>39274</v>
      </c>
      <c r="I38" s="1">
        <v>44771.39620391055</v>
      </c>
      <c r="J38" t="s">
        <v>245</v>
      </c>
      <c r="K38" t="s">
        <v>179</v>
      </c>
      <c r="L38" s="1">
        <v>39281</v>
      </c>
      <c r="M38" t="s">
        <v>246</v>
      </c>
      <c r="N38" t="s">
        <v>247</v>
      </c>
      <c r="O38" t="s">
        <v>248</v>
      </c>
      <c r="R38" t="s">
        <v>34</v>
      </c>
      <c r="S38" t="b">
        <v>0</v>
      </c>
      <c r="T38" s="1">
        <v>46023</v>
      </c>
      <c r="U38" s="2">
        <f>HYPERLINK("https://sbirkapp.gov.cz/detail/SPPFZQOCQGRRJO2Q", "https://sbirkapp.gov.cz/detail/SPPFZQOCQGRRJO2Q")</f>
        <v>0</v>
      </c>
      <c r="V38" t="s">
        <v>249</v>
      </c>
      <c r="W38">
        <v>2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250</v>
      </c>
      <c r="F39" t="s">
        <v>28</v>
      </c>
      <c r="G39" t="s">
        <v>251</v>
      </c>
      <c r="H39" s="1">
        <v>38525</v>
      </c>
      <c r="I39" s="1">
        <v>44771.3923977869</v>
      </c>
      <c r="J39" t="s">
        <v>252</v>
      </c>
      <c r="K39" t="s">
        <v>179</v>
      </c>
      <c r="L39" s="1">
        <v>38531</v>
      </c>
      <c r="M39" t="s">
        <v>246</v>
      </c>
      <c r="N39" t="s">
        <v>247</v>
      </c>
      <c r="Q39" t="s">
        <v>253</v>
      </c>
      <c r="R39" t="s">
        <v>34</v>
      </c>
      <c r="S39" t="b">
        <v>0</v>
      </c>
      <c r="T39" s="1">
        <v>46023</v>
      </c>
      <c r="U39" s="2">
        <f>HYPERLINK("https://sbirkapp.gov.cz/detail/SPP2LQJ7CZ54D7HM", "https://sbirkapp.gov.cz/detail/SPP2LQJ7CZ54D7HM")</f>
        <v>0</v>
      </c>
      <c r="V39" t="s">
        <v>254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255</v>
      </c>
      <c r="F40" t="s">
        <v>28</v>
      </c>
      <c r="G40" t="s">
        <v>256</v>
      </c>
      <c r="H40" s="1">
        <v>42564</v>
      </c>
      <c r="I40" s="1">
        <v>44770.68289465306</v>
      </c>
      <c r="J40" t="s">
        <v>257</v>
      </c>
      <c r="K40" t="s">
        <v>179</v>
      </c>
      <c r="L40" s="1">
        <v>42570</v>
      </c>
      <c r="M40" t="s">
        <v>47</v>
      </c>
      <c r="N40" t="s">
        <v>48</v>
      </c>
      <c r="R40" t="s">
        <v>258</v>
      </c>
      <c r="S40" t="b">
        <v>0</v>
      </c>
      <c r="T40" s="1">
        <v>45990</v>
      </c>
      <c r="U40" s="2">
        <f>HYPERLINK("https://sbirkapp.gov.cz/detail/SPP7YTB4C44HYPVU", "https://sbirkapp.gov.cz/detail/SPP7YTB4C44HYPVU")</f>
        <v>0</v>
      </c>
      <c r="V40" t="s">
        <v>259</v>
      </c>
      <c r="W40">
        <v>2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260</v>
      </c>
      <c r="F41" t="s">
        <v>28</v>
      </c>
      <c r="G41" t="s">
        <v>261</v>
      </c>
      <c r="H41" s="1">
        <v>42725</v>
      </c>
      <c r="I41" s="1">
        <v>44770.66877540547</v>
      </c>
      <c r="J41" t="s">
        <v>262</v>
      </c>
      <c r="K41" t="s">
        <v>179</v>
      </c>
      <c r="L41" s="1">
        <v>42747</v>
      </c>
      <c r="M41" t="s">
        <v>172</v>
      </c>
      <c r="N41" t="s">
        <v>173</v>
      </c>
      <c r="Q41" t="s">
        <v>263</v>
      </c>
      <c r="S41" t="b">
        <v>1</v>
      </c>
      <c r="U41" s="2">
        <f>HYPERLINK("https://sbirkapp.gov.cz/detail/SPPJX3WT6FVEY37Y", "https://sbirkapp.gov.cz/detail/SPPJX3WT6FVEY37Y")</f>
        <v>0</v>
      </c>
      <c r="V41" t="s">
        <v>264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265</v>
      </c>
      <c r="F42" t="s">
        <v>28</v>
      </c>
      <c r="G42" t="s">
        <v>266</v>
      </c>
      <c r="H42" s="1">
        <v>40800</v>
      </c>
      <c r="I42" s="1">
        <v>44770.65570232891</v>
      </c>
      <c r="J42" t="s">
        <v>267</v>
      </c>
      <c r="K42" t="s">
        <v>179</v>
      </c>
      <c r="L42" s="1">
        <v>40926</v>
      </c>
      <c r="M42" t="s">
        <v>54</v>
      </c>
      <c r="N42" t="s">
        <v>55</v>
      </c>
      <c r="R42" t="s">
        <v>241</v>
      </c>
      <c r="S42" t="b">
        <v>0</v>
      </c>
      <c r="T42" s="1">
        <v>45961</v>
      </c>
      <c r="U42" s="2">
        <f>HYPERLINK("https://sbirkapp.gov.cz/detail/SPPIGQN6IOSEILUA", "https://sbirkapp.gov.cz/detail/SPPIGQN6IOSEILUA")</f>
        <v>0</v>
      </c>
      <c r="V42" t="s">
        <v>268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269</v>
      </c>
      <c r="F43" t="s">
        <v>28</v>
      </c>
      <c r="G43" t="s">
        <v>270</v>
      </c>
      <c r="H43" s="1">
        <v>44510</v>
      </c>
      <c r="I43" s="1">
        <v>44770.64349482687</v>
      </c>
      <c r="J43" t="s">
        <v>271</v>
      </c>
      <c r="K43" t="s">
        <v>179</v>
      </c>
      <c r="L43" s="1">
        <v>44522</v>
      </c>
      <c r="M43" t="s">
        <v>107</v>
      </c>
      <c r="N43" t="s">
        <v>108</v>
      </c>
      <c r="R43" t="s">
        <v>272</v>
      </c>
      <c r="S43" t="b">
        <v>0</v>
      </c>
      <c r="T43" s="1">
        <v>45292</v>
      </c>
      <c r="U43" s="2">
        <f>HYPERLINK("https://sbirkapp.gov.cz/detail/SPPKRWQP2XOFAID4", "https://sbirkapp.gov.cz/detail/SPPKRWQP2XOFAID4")</f>
        <v>0</v>
      </c>
      <c r="V43" t="s">
        <v>273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274</v>
      </c>
      <c r="F44" t="s">
        <v>28</v>
      </c>
      <c r="G44" t="s">
        <v>275</v>
      </c>
      <c r="H44" s="1">
        <v>43817</v>
      </c>
      <c r="I44" s="1">
        <v>44770.63918516844</v>
      </c>
      <c r="J44" t="s">
        <v>276</v>
      </c>
      <c r="K44" t="s">
        <v>179</v>
      </c>
      <c r="L44" s="1">
        <v>43843</v>
      </c>
      <c r="M44" t="s">
        <v>119</v>
      </c>
      <c r="N44" t="s">
        <v>120</v>
      </c>
      <c r="R44" t="s">
        <v>277</v>
      </c>
      <c r="S44" t="b">
        <v>0</v>
      </c>
      <c r="T44" s="1">
        <v>45292</v>
      </c>
      <c r="U44" s="2">
        <f>HYPERLINK("https://sbirkapp.gov.cz/detail/SPPGDN3T7JZD4CUM", "https://sbirkapp.gov.cz/detail/SPPGDN3T7JZD4CUM")</f>
        <v>0</v>
      </c>
      <c r="V44" t="s">
        <v>278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279</v>
      </c>
      <c r="F45" t="s">
        <v>28</v>
      </c>
      <c r="G45" t="s">
        <v>158</v>
      </c>
      <c r="H45" s="1">
        <v>44510</v>
      </c>
      <c r="I45" s="1">
        <v>44770.63487475304</v>
      </c>
      <c r="J45" t="s">
        <v>280</v>
      </c>
      <c r="K45" t="s">
        <v>179</v>
      </c>
      <c r="L45" s="1">
        <v>44522</v>
      </c>
      <c r="M45" t="s">
        <v>101</v>
      </c>
      <c r="N45" t="s">
        <v>102</v>
      </c>
      <c r="R45" t="s">
        <v>281</v>
      </c>
      <c r="S45" t="b">
        <v>0</v>
      </c>
      <c r="T45" s="1">
        <v>44927</v>
      </c>
      <c r="U45" s="2">
        <f>HYPERLINK("https://sbirkapp.gov.cz/detail/SPPF7RS7RLO454YG", "https://sbirkapp.gov.cz/detail/SPPF7RS7RLO454YG")</f>
        <v>0</v>
      </c>
      <c r="V45" t="s">
        <v>282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283</v>
      </c>
      <c r="F46" t="s">
        <v>28</v>
      </c>
      <c r="G46" t="s">
        <v>284</v>
      </c>
      <c r="H46" s="1">
        <v>44396</v>
      </c>
      <c r="I46" s="1">
        <v>44770.39466452166</v>
      </c>
      <c r="J46" t="s">
        <v>285</v>
      </c>
      <c r="K46" t="s">
        <v>179</v>
      </c>
      <c r="L46" s="1">
        <v>44406</v>
      </c>
      <c r="M46" t="s">
        <v>113</v>
      </c>
      <c r="N46" t="s">
        <v>114</v>
      </c>
      <c r="R46" t="s">
        <v>286</v>
      </c>
      <c r="S46" t="b">
        <v>0</v>
      </c>
      <c r="T46" s="1">
        <v>45292</v>
      </c>
      <c r="U46" s="2">
        <f>HYPERLINK("https://sbirkapp.gov.cz/detail/SPPPUUBRTUO7N4ZY", "https://sbirkapp.gov.cz/detail/SPPPUUBRTUO7N4ZY")</f>
        <v>0</v>
      </c>
      <c r="V46" t="s">
        <v>287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288</v>
      </c>
      <c r="F47" t="s">
        <v>28</v>
      </c>
      <c r="G47" t="s">
        <v>289</v>
      </c>
      <c r="H47" s="1">
        <v>39638</v>
      </c>
      <c r="I47" s="1">
        <v>44768.59030682098</v>
      </c>
      <c r="J47" t="s">
        <v>290</v>
      </c>
      <c r="K47" t="s">
        <v>179</v>
      </c>
      <c r="L47" s="1">
        <v>39640</v>
      </c>
      <c r="M47" t="s">
        <v>32</v>
      </c>
      <c r="N47" t="s">
        <v>125</v>
      </c>
      <c r="R47" t="s">
        <v>291</v>
      </c>
      <c r="S47" t="b">
        <v>0</v>
      </c>
      <c r="T47" s="1">
        <v>45292</v>
      </c>
      <c r="U47" s="2">
        <f>HYPERLINK("https://sbirkapp.gov.cz/detail/SPPE3R6SWSMAEBAE", "https://sbirkapp.gov.cz/detail/SPPE3R6SWSMAEBAE")</f>
        <v>0</v>
      </c>
      <c r="V47" t="s">
        <v>292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293</v>
      </c>
      <c r="F48" t="s">
        <v>28</v>
      </c>
      <c r="G48" t="s">
        <v>294</v>
      </c>
      <c r="H48" s="1">
        <v>43719</v>
      </c>
      <c r="I48" s="1">
        <v>44768.42062733389</v>
      </c>
      <c r="J48" t="s">
        <v>295</v>
      </c>
      <c r="K48" t="s">
        <v>179</v>
      </c>
      <c r="L48" s="1">
        <v>43724</v>
      </c>
      <c r="M48" t="s">
        <v>296</v>
      </c>
      <c r="N48" t="s">
        <v>297</v>
      </c>
      <c r="S48" t="b">
        <v>1</v>
      </c>
      <c r="U48" s="2">
        <f>HYPERLINK("https://sbirkapp.gov.cz/detail/SPPDQIYR3OWX7XF2", "https://sbirkapp.gov.cz/detail/SPPDQIYR3OWX7XF2")</f>
        <v>0</v>
      </c>
      <c r="V48" t="s">
        <v>298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299</v>
      </c>
      <c r="F49" t="s">
        <v>28</v>
      </c>
      <c r="G49" t="s">
        <v>300</v>
      </c>
      <c r="H49" s="1">
        <v>42655</v>
      </c>
      <c r="I49" s="1">
        <v>44767.59816821581</v>
      </c>
      <c r="J49" t="s">
        <v>301</v>
      </c>
      <c r="K49" t="s">
        <v>179</v>
      </c>
      <c r="L49" s="1">
        <v>42668</v>
      </c>
      <c r="M49" t="s">
        <v>302</v>
      </c>
      <c r="N49" t="s">
        <v>303</v>
      </c>
      <c r="O49" t="s">
        <v>304</v>
      </c>
      <c r="S49" t="b">
        <v>1</v>
      </c>
      <c r="U49" s="2">
        <f>HYPERLINK("https://sbirkapp.gov.cz/detail/SPPHRR3DS5LYBJRW", "https://sbirkapp.gov.cz/detail/SPPHRR3DS5LYBJRW")</f>
        <v>0</v>
      </c>
      <c r="V49" t="s">
        <v>305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306</v>
      </c>
      <c r="F50" t="s">
        <v>28</v>
      </c>
      <c r="G50" t="s">
        <v>307</v>
      </c>
      <c r="H50" s="1">
        <v>38973</v>
      </c>
      <c r="I50" s="1">
        <v>44767.58874537583</v>
      </c>
      <c r="J50" t="s">
        <v>308</v>
      </c>
      <c r="K50" t="s">
        <v>179</v>
      </c>
      <c r="L50" s="1">
        <v>39042</v>
      </c>
      <c r="M50" t="s">
        <v>302</v>
      </c>
      <c r="N50" t="s">
        <v>303</v>
      </c>
      <c r="O50" t="s">
        <v>304</v>
      </c>
      <c r="S50" t="b">
        <v>1</v>
      </c>
      <c r="U50" s="2">
        <f>HYPERLINK("https://sbirkapp.gov.cz/detail/SPPKIPF6B7H44PGI", "https://sbirkapp.gov.cz/detail/SPPKIPF6B7H44PGI")</f>
        <v>0</v>
      </c>
      <c r="V50" t="s">
        <v>309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310</v>
      </c>
      <c r="F51" t="s">
        <v>28</v>
      </c>
      <c r="G51" t="s">
        <v>311</v>
      </c>
      <c r="H51" s="1">
        <v>37958</v>
      </c>
      <c r="I51" s="1">
        <v>44767.58418924568</v>
      </c>
      <c r="J51" t="s">
        <v>312</v>
      </c>
      <c r="K51" t="s">
        <v>179</v>
      </c>
      <c r="L51" s="1">
        <v>37998</v>
      </c>
      <c r="M51" t="s">
        <v>302</v>
      </c>
      <c r="N51" t="s">
        <v>303</v>
      </c>
      <c r="Q51" t="s">
        <v>313</v>
      </c>
      <c r="S51" t="b">
        <v>1</v>
      </c>
      <c r="U51" s="2">
        <f>HYPERLINK("https://sbirkapp.gov.cz/detail/SPP5OJ5DJBYB6VJY", "https://sbirkapp.gov.cz/detail/SPP5OJ5DJBYB6VJY")</f>
        <v>0</v>
      </c>
      <c r="V51" t="s">
        <v>314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315</v>
      </c>
      <c r="F52" t="s">
        <v>37</v>
      </c>
      <c r="G52" t="s">
        <v>316</v>
      </c>
      <c r="H52" s="1">
        <v>44735</v>
      </c>
      <c r="I52" s="1">
        <v>44740.66146439085</v>
      </c>
      <c r="J52" t="s">
        <v>317</v>
      </c>
      <c r="K52" t="s">
        <v>31</v>
      </c>
      <c r="M52" t="s">
        <v>40</v>
      </c>
      <c r="N52" t="s">
        <v>41</v>
      </c>
      <c r="R52" t="s">
        <v>318</v>
      </c>
      <c r="S52" t="b">
        <v>0</v>
      </c>
      <c r="T52" s="1">
        <v>45017</v>
      </c>
      <c r="U52" s="2">
        <f>HYPERLINK("https://sbirkapp.gov.cz/detail/SPPQ5HHEY2F73TBA", "https://sbirkapp.gov.cz/detail/SPPQ5HHEY2F73TBA")</f>
        <v>0</v>
      </c>
      <c r="V52" t="s">
        <v>319</v>
      </c>
      <c r="W52">
        <v>2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320</v>
      </c>
      <c r="F53" t="s">
        <v>28</v>
      </c>
      <c r="G53" t="s">
        <v>321</v>
      </c>
      <c r="H53" s="1">
        <v>44720</v>
      </c>
      <c r="I53" s="1">
        <v>44732.43914776052</v>
      </c>
      <c r="J53" t="s">
        <v>322</v>
      </c>
      <c r="K53" t="s">
        <v>31</v>
      </c>
      <c r="M53" t="s">
        <v>323</v>
      </c>
      <c r="N53" t="s">
        <v>324</v>
      </c>
      <c r="S53" t="b">
        <v>1</v>
      </c>
      <c r="U53" s="2">
        <f>HYPERLINK("https://sbirkapp.gov.cz/detail/SPPBK7VCF2NHLNEQ", "https://sbirkapp.gov.cz/detail/SPPBK7VCF2NHLNEQ")</f>
        <v>0</v>
      </c>
      <c r="V53" t="s">
        <v>325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326</v>
      </c>
      <c r="F54" t="s">
        <v>37</v>
      </c>
      <c r="G54" t="s">
        <v>327</v>
      </c>
      <c r="H54" s="1">
        <v>44665</v>
      </c>
      <c r="I54" s="1">
        <v>44676.4322613593</v>
      </c>
      <c r="J54" t="s">
        <v>328</v>
      </c>
      <c r="K54" t="s">
        <v>31</v>
      </c>
      <c r="M54" t="s">
        <v>40</v>
      </c>
      <c r="N54" t="s">
        <v>41</v>
      </c>
      <c r="R54" t="s">
        <v>329</v>
      </c>
      <c r="S54" t="b">
        <v>0</v>
      </c>
      <c r="T54" s="1">
        <v>46184</v>
      </c>
      <c r="U54" s="2">
        <f>HYPERLINK("https://sbirkapp.gov.cz/detail/SPPESHYHPLGYGCUS", "https://sbirkapp.gov.cz/detail/SPPESHYHPLGYGCUS")</f>
        <v>0</v>
      </c>
      <c r="V54" t="s">
        <v>330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331</v>
      </c>
      <c r="F55" t="s">
        <v>37</v>
      </c>
      <c r="G55" t="s">
        <v>332</v>
      </c>
      <c r="H55" s="1">
        <v>44644</v>
      </c>
      <c r="I55" s="1">
        <v>44676.42805852579</v>
      </c>
      <c r="J55" t="s">
        <v>328</v>
      </c>
      <c r="K55" t="s">
        <v>31</v>
      </c>
      <c r="M55" t="s">
        <v>333</v>
      </c>
      <c r="N55" t="s">
        <v>334</v>
      </c>
      <c r="S55" t="b">
        <v>1</v>
      </c>
      <c r="U55" s="2">
        <f>HYPERLINK("https://sbirkapp.gov.cz/detail/SPPGTRVS4FQB36XS", "https://sbirkapp.gov.cz/detail/SPPGTRVS4FQB36XS")</f>
        <v>0</v>
      </c>
      <c r="V55" t="s">
        <v>335</v>
      </c>
      <c r="W5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2026-10-12T17:54:21Z</dcterms:created>
  <dcterms:modified xsi:type="dcterms:W3CDTF">2026-10-12T17:54:21Z</dcterms:modified>
</cp:coreProperties>
</file>