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<sst xmlns="http://schemas.openxmlformats.org/spreadsheetml/2006/main" count="571" uniqueCount="265">
  <si>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</si>
  <si>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</si>
  <si>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</si>
  <si>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</si>
  <si>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</si>
  <si>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</si>
  <si>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</si>
  <si>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</si>
  <si>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</si>
  <si>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</si>
  <si>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</si>
  <si>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</si>
  <si>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</si>
  <si>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</si>
  <si>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</si>
  <si>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</si>
  <si>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</si>
  <si>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</si>
  <si>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</si>
  <si>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</si>
  <si>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</si>
  <si>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</si>
  <si>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</si>
  <si>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Statutární město Ústí nad Labem</t>
  </si>
  <si>
    <t>00081531</t>
  </si>
  <si>
    <t>vt8bhx2</t>
  </si>
  <si>
    <t>Ústecký kraj</t>
  </si>
  <si>
    <t>3/2026</t>
  </si>
  <si>
    <t>Nařízení</t>
  </si>
  <si>
    <t>o vymezení místních komunikací na katastrálním území města Ústí nad Labem k placenému stání motorových vozidel</t>
  </si>
  <si>
    <t>2026-06-01</t>
  </si>
  <si>
    <t>Běžný</t>
  </si>
  <si>
    <t xml:space="preserve">pozemní komunikace - zpoplatnění stání a odstavení </t>
  </si>
  <si>
    <t xml:space="preserve">zákon č. 13/1997 Sb., o pozemních komunikacích - § 23 odst. 1 </t>
  </si>
  <si>
    <t xml:space="preserve">7/2024: o vymezení místních komunikací na katastrálním území města Ústí nad Labem k placenému stání motorových vozidel </t>
  </si>
  <si>
    <t>1678608515</t>
  </si>
  <si>
    <t>2/2026</t>
  </si>
  <si>
    <t>Obecně závazná vyhláška</t>
  </si>
  <si>
    <t>o nočním klidu</t>
  </si>
  <si>
    <t>2026-03-05</t>
  </si>
  <si>
    <t>noční klid</t>
  </si>
  <si>
    <t>zákon č. 251/2016 Sb., o některých přestupcích - § 5 odst. 7</t>
  </si>
  <si>
    <t>1651975256</t>
  </si>
  <si>
    <t>1/2026</t>
  </si>
  <si>
    <t>kterou se mění obecně závazná vyhláška č. 2/2024, kterou se vydává Statut statutárního města Ústí nad Labem ve znění pozdějších přepisů</t>
  </si>
  <si>
    <t>statut</t>
  </si>
  <si>
    <t>zákon č. 128/2000 Sb., o obcích - § 130</t>
  </si>
  <si>
    <t xml:space="preserve">2/2024: Statut statutárního města Ústí nad Labem </t>
  </si>
  <si>
    <t>1651970281</t>
  </si>
  <si>
    <t>3/2025</t>
  </si>
  <si>
    <t xml:space="preserve">o místním poplatku za užívání veřejného prostranství </t>
  </si>
  <si>
    <t>2025-12-18</t>
  </si>
  <si>
    <t>místní poplatek za užívání veřejného prostranství</t>
  </si>
  <si>
    <t>zákon č. 565/1990 Sb., o místních poplatcích - § 14 - za užívání veřejného prostranství</t>
  </si>
  <si>
    <t xml:space="preserve">2/2020: o místním poplatku za užívání veřejného prostranství </t>
  </si>
  <si>
    <t>1614605879</t>
  </si>
  <si>
    <t>2/2025</t>
  </si>
  <si>
    <t xml:space="preserve">Požární řád </t>
  </si>
  <si>
    <t>požární ochrana - požární řád</t>
  </si>
  <si>
    <t>zákon č. 133/1985 Sb., o požární ochraně - § 29 odst. 1 písm. o) bod 1</t>
  </si>
  <si>
    <t xml:space="preserve">2/2021: požární řád </t>
  </si>
  <si>
    <t>1614597108</t>
  </si>
  <si>
    <t>1/2025</t>
  </si>
  <si>
    <t>kterou se mění a doplňuje obecně závazná vyhláška č. 2/2024 Statut statutárního města Ústí nad Labem ze dne 17. 06. 2024</t>
  </si>
  <si>
    <t>2026-01-01</t>
  </si>
  <si>
    <t>1614586198</t>
  </si>
  <si>
    <t>2/2021</t>
  </si>
  <si>
    <t>kterým se mění a doplňuje nařízení Statutárního města Ústí nad Labem č. 3/2007 Tržní řád, ve znění nařízení Statutárního města Ústí nad Labem č. 1/2011, nařízení Statutárního města Ústí nad Labem č. 2/2013 a nařízení Statutárního města Ústí nad Labem č. 1/2014</t>
  </si>
  <si>
    <t>2021-06-16</t>
  </si>
  <si>
    <t>Dle přechodného ustanovení</t>
  </si>
  <si>
    <t>regulace prodeje zboží a nabízení služeb - tržní řád</t>
  </si>
  <si>
    <t xml:space="preserve">zákon č. 455/1991 Sb., živnostenský zákon - § 18 odst. 1 </t>
  </si>
  <si>
    <t xml:space="preserve">3/2007: kterým se vydává tržní řád </t>
  </si>
  <si>
    <t>1457161880</t>
  </si>
  <si>
    <t>1/2014</t>
  </si>
  <si>
    <t>kterým se mění a doplňuje nařízení Statutárního města Ústí nad Labem č. 3/2007 ve znění nařízení Statutárního města Ústí nad Labem č. 1/2011 a ve znění nařízení Statutárního města Ústí nad Labem č. 2/2013</t>
  </si>
  <si>
    <t>2014-04-23</t>
  </si>
  <si>
    <t>2/2021: kterým se mění a doplňuje nařízení Statutárního města Ústí nad Labem č. 3/2007 Tržní řád, ve znění nařízení Statutárního města Ústí nad Labem č. 1/2011, nařízení Statutárního města Ústí nad Labem č. 2/2013 a nařízení Statutárního města Ústí nad Labem č. 1/2014</t>
  </si>
  <si>
    <t>1453662243</t>
  </si>
  <si>
    <t>7/2024</t>
  </si>
  <si>
    <t xml:space="preserve">o vymezení místních komunikací na katastrálním území města Ústí nad Labem k placenému stání motorových vozidel </t>
  </si>
  <si>
    <t>2025-01-01</t>
  </si>
  <si>
    <t xml:space="preserve">3/2023: o vymezení místních komunikací na katastrálním území města Ústí nad Labem k placenému stání motorových vozidel </t>
  </si>
  <si>
    <t>3/2026: o vymezení místních komunikací na katastrálním území města Ústí nad Labem k placenému stání motorových vozidel</t>
  </si>
  <si>
    <t>1453617891</t>
  </si>
  <si>
    <t>2/2013</t>
  </si>
  <si>
    <t>kterým se mění a doplňuje nařízení Statutárního města Ústí nad Labem č. 3/2007 ve znění nařízení Statutárního města Ústí nad Labem č. 1/2011</t>
  </si>
  <si>
    <t>2013-10-05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</si>
  <si>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</si>
  <si>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</si>
  <si>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1/2014: kterým se mění a doplňuje nařízení Statutárního města Ústí nad Labem č. 3/2007 ve znění nařízení Statutárního města Ústí nad Labem č. 1/2011 a ve znění nařízení Statutárního města Ústí nad Labem č. 2/2013; 2/2021: kterým se mění a doplňuje nařízení Statutárního města Ústí nad Labem č. 3/2007 Tržní řád, ve znění nařízení Statutárního města Ústí nad Labem č. 1/2011, nařízení Statutárního města Ústí nad Labem č. 2/2013 a nařízení Statutárního města Ústí nad Labem č. 1/2014</t>
  </si>
  <si>
    <t>1453510517</t>
  </si>
  <si>
    <t>1/2011</t>
  </si>
  <si>
    <t>kterým se ruší a nahrazuje nařízení Statutárního města Ústí nad Labem č. 1/2008</t>
  </si>
  <si>
    <t>2011-06-04</t>
  </si>
  <si>
    <t>1450608266</t>
  </si>
  <si>
    <t>3/2007</t>
  </si>
  <si>
    <t xml:space="preserve">kterým se vydává tržní řád </t>
  </si>
  <si>
    <t>2007-12-01</t>
  </si>
  <si>
    <t>1/2011: kterým se ruší a nahrazuje nařízení Statutárního města Ústí nad Labem č. 1/2008; 2/2013: kterým se mění a doplňuje nařízení Statutárního města Ústí nad Labem č. 3/2007 ve znění nařízení Statutárního města Ústí nad Labem č. 1/2011; 1/2014: kterým se mění a doplňuje nařízení Statutárního města Ústí nad Labem č. 3/2007 ve znění nařízení Statutárního města Ústí nad Labem č. 1/2011 a ve znění nařízení Statutárního města Ústí nad Labem č. 2/2013; 1/2014: kterým se mění a doplňuje nařízení Statutárního města Ústí nad Labem č. 3/2007 ve znění nařízení Statutárního města Ústí nad Labem č. 1/2011 a ve znění nařízení Statutárního města Ústí nad Labem č. 2/2013; 2/2021: kterým se mění a doplňuje nařízení Statutárního města Ústí nad Labem č. 3/2007 Tržní řád, ve znění nařízení Statutárního města Ústí nad Labem č. 1/2011, nařízení Statutárního města Ústí nad Labem č. 2/2013 a nařízení Statutárního města Ústí nad Labem č. 1/2014; 2/2021: kterým se mění a doplňuje nařízení Statutárního města Ústí nad Labem č. 3/2007 Tržní řád, ve znění nařízení Statutárního města Ústí nad Labem č. 1/2011, nařízení Statutárního města Ústí nad Labem č. 2/2013 a nařízení Statutárního města Ústí nad Labem č. 1/2014</t>
  </si>
  <si>
    <t>1450593021</t>
  </si>
  <si>
    <t>VÝMAZ</t>
  </si>
  <si>
    <t>-</t>
  </si>
  <si>
    <t>1448138076</t>
  </si>
  <si>
    <t>6/2024</t>
  </si>
  <si>
    <t xml:space="preserve">o místním poplatku ze psů </t>
  </si>
  <si>
    <t>místní poplatek ze psů</t>
  </si>
  <si>
    <t>zákon č. 565/1990 Sb., o místních poplatcích - § 14 - ze psů</t>
  </si>
  <si>
    <t xml:space="preserve">5/2023: o místním poplatku ze  psů </t>
  </si>
  <si>
    <t>1447237208</t>
  </si>
  <si>
    <t>5/2024</t>
  </si>
  <si>
    <t xml:space="preserve">o místním poplatku za obecní systém odpadového hospodářství </t>
  </si>
  <si>
    <t>místní poplatek za obecní systém odpadového hospodářství</t>
  </si>
  <si>
    <t>zákon č. 565/1990 Sb., o místních poplatcích - § 14 - za obecní systém odpadového hospodářství</t>
  </si>
  <si>
    <t>3/2022: O místním poplatku za obecní systém odpadového hospodářství; 6/2023: kterou se mění obecně závazná vyhláška č. 3/2022 o místním poplatku za obecní systém odpadového hospodářství ze dne 21. 11. 2022</t>
  </si>
  <si>
    <t>1447210109</t>
  </si>
  <si>
    <t>4/2024</t>
  </si>
  <si>
    <t xml:space="preserve">kterou se zakazuje požívání alkoholických nápojů za účelem zabezpečení místních záležitostí veřejného pořádku na vymezených veřejných prostranstvích </t>
  </si>
  <si>
    <t>2024-12-18</t>
  </si>
  <si>
    <t>veřejný pořádek - konzumace alkoholu</t>
  </si>
  <si>
    <t>zákon č. 128/2000 Sb., o obcích - § 10 písm. a) - konzumace alkoholu</t>
  </si>
  <si>
    <t>1/2023: kterou se zakazuje požívání alkoholických nápojů za účelem zabezpečení místních záležitostí veřejného pořádku na vymezených veřejných prostranstvích</t>
  </si>
  <si>
    <t>1447198327</t>
  </si>
  <si>
    <t>4/2008</t>
  </si>
  <si>
    <t xml:space="preserve">k zajištění udržování čistoty ulic a jiných veřejných prostranství a k ochraně zeleně v zástavbě a ostatní veřejné zeleně </t>
  </si>
  <si>
    <t>2009-01-01</t>
  </si>
  <si>
    <t>veřejný pořádek - údržba a ochrana veřejné zeleně; veřejný pořádek - jiné; veřejný pořádek - plakátování</t>
  </si>
  <si>
    <t>zákon č. 128/2000 Sb., o obcích - § 10 písm. c) - údržba a ochrana veřejné zeleně; zákon č. 128/2000 Sb., o obcích - § 10 písm. c) - jiné; zákon č. 128/2000 Sb., o obcích - § 10 písm. c) - plakátování</t>
  </si>
  <si>
    <t>1437795447</t>
  </si>
  <si>
    <t>2/2020</t>
  </si>
  <si>
    <t>2020-05-19; 2020-09-01</t>
  </si>
  <si>
    <t xml:space="preserve">3/2025: o místním poplatku za užívání veřejného prostranství </t>
  </si>
  <si>
    <t>1435780016</t>
  </si>
  <si>
    <t>3/2024</t>
  </si>
  <si>
    <t>o stanovení místních koeficientů daně z nemovitých věcí na území města Ústí nad Labem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</si>
  <si>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</si>
  <si>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</si>
  <si>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3/2009: o stanovení koeficientů pro výpočet daně z nemovitostí na území města Ústí nad Labem</t>
  </si>
  <si>
    <t>1417428300</t>
  </si>
  <si>
    <t>2/2017</t>
  </si>
  <si>
    <t>kterou se stanoví školské obvody spádových mateřských škol zřízených statutárním městem Ústí nad Labem</t>
  </si>
  <si>
    <t>2017-04-21</t>
  </si>
  <si>
    <t>školské obvody - mateřské školy</t>
  </si>
  <si>
    <t>zákon č. 561/2004 Sb., školský zákon - § 179 odst. 3 a § 178 odst. 2 písm. b)</t>
  </si>
  <si>
    <t>1414173441</t>
  </si>
  <si>
    <t>1/2016</t>
  </si>
  <si>
    <t xml:space="preserve">kterou se stanoví školské obvody spádových základních škol zřízených statutárním městem Ústí nad Labem </t>
  </si>
  <si>
    <t>2017-01-01</t>
  </si>
  <si>
    <t>školské obvody - základní školy</t>
  </si>
  <si>
    <t>zákon č. 561/2004 Sb., školský zákon - § 178 odst. 2 písm. b)</t>
  </si>
  <si>
    <t>1414155830</t>
  </si>
  <si>
    <t xml:space="preserve">požární řád </t>
  </si>
  <si>
    <t>2021-11-24</t>
  </si>
  <si>
    <t xml:space="preserve">2/2025: Požární řád </t>
  </si>
  <si>
    <t>1390936192</t>
  </si>
  <si>
    <t>2/2024</t>
  </si>
  <si>
    <t xml:space="preserve">Statut statutárního města Ústí nad Labem </t>
  </si>
  <si>
    <t>2024-07-03</t>
  </si>
  <si>
    <t>1/2025: kterou se mění a doplňuje obecně závazná vyhláška č. 2/2024 Statut statutárního města Ústí nad Labem ze dne 17. 06. 2024; 1/2026: kterou se mění obecně závazná vyhláška č. 2/2024, kterou se vydává Statut statutárního města Ústí nad Labem ve znění pozdějších přepisů</t>
  </si>
  <si>
    <t>1373925688</t>
  </si>
  <si>
    <t>1/2024</t>
  </si>
  <si>
    <t>o záměru zadat zpracování lesních hospodářských osnov na území zařizovacího obvodu 407809 (LHO Ústí nad Labem - ORP Ústí nad Labem) v rámci celé obce s rozšířenou působností</t>
  </si>
  <si>
    <t>2024-04-23</t>
  </si>
  <si>
    <t>lesní hospodářské osnovy</t>
  </si>
  <si>
    <t>zákon č. 289/1995 Sb., lesní zákon - § 25 odst. 2</t>
  </si>
  <si>
    <t>1340214037</t>
  </si>
  <si>
    <t>1/2021</t>
  </si>
  <si>
    <t>o regulaci provozování hazardních her</t>
  </si>
  <si>
    <t>2021-06-09</t>
  </si>
  <si>
    <t>hazardní hry</t>
  </si>
  <si>
    <t xml:space="preserve">zákon č. 186/2016 Sb., o hazardních hrách - § 12 </t>
  </si>
  <si>
    <t>1315801973</t>
  </si>
  <si>
    <t>3/2009</t>
  </si>
  <si>
    <t>o stanovení koeficientů pro výpočet daně z nemovitostí na území města Ústí nad Labem</t>
  </si>
  <si>
    <t>2010-01-01</t>
  </si>
  <si>
    <t>daň z nemovitých věcí - místní koeficient; daň z nemovitých věcí - koeficient u staveb a jednotek</t>
  </si>
  <si>
    <t xml:space="preserve">zákon č. 338/1992 Sb., o dani z nemovitých věcí - § 12; zákon č. 338/1992 Sb., o dani z nemovitých věcí - § 11 odst. 3 písm. b)  </t>
  </si>
  <si>
    <t>3/2024: o stanovení místních koeficientů daně z nemovitých věcí na území města Ústí nad Labem; 3/2024: o stanovení místních koeficientů daně z nemovitých věcí na území města Ústí nad Labem</t>
  </si>
  <si>
    <t>1315757449</t>
  </si>
  <si>
    <t>kterou se mění OZV č. 5/2005 o pravidlech pro pohyb psů na veřejném prostranství</t>
  </si>
  <si>
    <t>2007-10-06</t>
  </si>
  <si>
    <t>pohyb psů</t>
  </si>
  <si>
    <t>zákon č. 246/1992 Sb., na ochranu zvířat proti týrání - § 24 odst. 2</t>
  </si>
  <si>
    <t xml:space="preserve">5/2005: o pravidlech pro pohyb psů na veřejném prostranství </t>
  </si>
  <si>
    <t>1315748167</t>
  </si>
  <si>
    <t>5/2005</t>
  </si>
  <si>
    <t xml:space="preserve">o pravidlech pro pohyb psů na veřejném prostranství </t>
  </si>
  <si>
    <t>2005-07-16</t>
  </si>
  <si>
    <t>3/2007: kterou se mění OZV č. 5/2005 o pravidlech pro pohyb psů na veřejném prostranství</t>
  </si>
  <si>
    <t>1315378278</t>
  </si>
  <si>
    <t>1/2018</t>
  </si>
  <si>
    <t xml:space="preserve">o zákazu veřejného nabízení, poskytování a využívání sexuálních služeb </t>
  </si>
  <si>
    <t>2018-10-05</t>
  </si>
  <si>
    <t>veřejný pořádek - prostituce</t>
  </si>
  <si>
    <t>zákon č. 128/2000 Sb., o obcích - § 10 písm. a) - prostituce</t>
  </si>
  <si>
    <t>1315095982</t>
  </si>
  <si>
    <t>2/2010</t>
  </si>
  <si>
    <t>o zřízení městské policie</t>
  </si>
  <si>
    <t>2010-06-17</t>
  </si>
  <si>
    <t>obecní policie</t>
  </si>
  <si>
    <t xml:space="preserve">zákon č. 553/1991 Sb., o obecní policii - § 1 odst. 1 </t>
  </si>
  <si>
    <t>1315085223</t>
  </si>
  <si>
    <t>1/2009</t>
  </si>
  <si>
    <t>kterým se vymezují úseky místních komunikací a chodníků, na kterých se nezajišťuje sjízdnost a schůdnost odstraňování sněhu a náledí</t>
  </si>
  <si>
    <t>2009-11-15</t>
  </si>
  <si>
    <t>pozemní komunikace - vyznačení neudržovaných úseků</t>
  </si>
  <si>
    <t xml:space="preserve">zákon č. 13/1997 Sb., o pozemních komunikacích - § 27 odst. 5 </t>
  </si>
  <si>
    <t>1314441453</t>
  </si>
  <si>
    <t>6/2023</t>
  </si>
  <si>
    <t>kterou se mění obecně závazná vyhláška č. 3/2022 o místním poplatku za obecní systém odpadového hospodářství ze dne 21. 11. 2022</t>
  </si>
  <si>
    <t>2024-01-01</t>
  </si>
  <si>
    <t>3/2022: O místním poplatku za obecní systém odpadového hospodářství</t>
  </si>
  <si>
    <t xml:space="preserve">5/2024: o místním poplatku za obecní systém odpadového hospodářství </t>
  </si>
  <si>
    <t>1267668797</t>
  </si>
  <si>
    <t>5/2023</t>
  </si>
  <si>
    <t xml:space="preserve">o místním poplatku ze  psů </t>
  </si>
  <si>
    <t xml:space="preserve">6/2024: o místním poplatku ze psů </t>
  </si>
  <si>
    <t>1267662249</t>
  </si>
  <si>
    <t>4/2023</t>
  </si>
  <si>
    <t>o místním poplatku z pobytu</t>
  </si>
  <si>
    <t>místní poplatek z pobytu</t>
  </si>
  <si>
    <t>zákon č. 565/1990 Sb., o místních poplatcích - § 14 - z pobytu</t>
  </si>
  <si>
    <t>1267655989</t>
  </si>
  <si>
    <t>3/2023</t>
  </si>
  <si>
    <t>2023-09-01</t>
  </si>
  <si>
    <t>1/2022: O vymezení místních komunikací na katastrálním území města Ústí nad Labem k placenému stání motorových vozidel</t>
  </si>
  <si>
    <t>1220675448</t>
  </si>
  <si>
    <t>2/2023</t>
  </si>
  <si>
    <t>o regulaci užívání hlučné zábavní pyrotechniky</t>
  </si>
  <si>
    <t>2023-06-23</t>
  </si>
  <si>
    <t>veřejný pořádek - pyrotechnika</t>
  </si>
  <si>
    <t>zákon č. 128/2000 Sb., o obcích - § 10 písm. a) - pyrotechnika</t>
  </si>
  <si>
    <t>1200679861</t>
  </si>
  <si>
    <t>1/2023</t>
  </si>
  <si>
    <t>kterou se zakazuje požívání alkoholických nápojů za účelem zabezpečení místních záležitostí veřejného pořádku na vymezených veřejných prostranstvích</t>
  </si>
  <si>
    <t>2023-03-29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</si>
  <si>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</si>
  <si>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</si>
  <si>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 xml:space="preserve">4/2024: kterou se zakazuje požívání alkoholických nápojů za účelem zabezpečení místních záležitostí veřejného pořádku na vymezených veřejných prostranstvích ; 4/2024: kterou se zakazuje požívání alkoholických nápojů za účelem zabezpečení místních záležitostí veřejného pořádku na vymezených veřejných prostranstvích </t>
  </si>
  <si>
    <t>1159527440</t>
  </si>
  <si>
    <t>4/2022</t>
  </si>
  <si>
    <t>Obecně závazná vyhláška, kterou se zrušuje obecně závazná vyhláška č. 1/2017 ze dne 5. 4.2017 a obecně závazná vyhláška č. 2/2018 ze dne 19.9.2018</t>
  </si>
  <si>
    <t>2022-11-24</t>
  </si>
  <si>
    <t>zrušovací</t>
  </si>
  <si>
    <t>ústavní zákon č. 1/1993 Sb., Ústava České republiky - čl. 104 odst. 3 - zrušovací OZV</t>
  </si>
  <si>
    <t>1107758515</t>
  </si>
  <si>
    <t>3/2022</t>
  </si>
  <si>
    <t>O místním poplatku za obecní systém odpadového hospodářství</t>
  </si>
  <si>
    <t>2023-01-01</t>
  </si>
  <si>
    <t>6/2023: kterou se mění obecně závazná vyhláška č. 3/2022 o místním poplatku za obecní systém odpadového hospodářství ze dne 21. 11. 2022</t>
  </si>
  <si>
    <t>1107758603</t>
  </si>
  <si>
    <t>2/2022</t>
  </si>
  <si>
    <t>kterou se zrušuje obecně závazná vyhláška č. 1/2019 ze dne 16.12.2019</t>
  </si>
  <si>
    <t>2022-04-07</t>
  </si>
  <si>
    <t>1023665166</t>
  </si>
  <si>
    <t>3/2021</t>
  </si>
  <si>
    <t>O stanovení obecního systému odpadového hospodářství</t>
  </si>
  <si>
    <t>2022-01-05</t>
  </si>
  <si>
    <t>systém odpadového hospodářství</t>
  </si>
  <si>
    <t>zákon č. 541/2020 Sb., o odpadech - § 59 odst. 4</t>
  </si>
  <si>
    <t>1016102594</t>
  </si>
  <si>
    <t>1/2022</t>
  </si>
  <si>
    <t>O vymezení místních komunikací na katastrálním území města Ústí nad Labem k placenému stání motorových vozidel</t>
  </si>
  <si>
    <t>2022-04-01</t>
  </si>
  <si>
    <t>1015178425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</si>
</sst>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3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24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69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46119</v>
      </c>
      <c r="I2" s="1">
        <v>46125.37567605993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HYPERLINK("https://sbirkapp.gov.cz/detail/SPP5VJUPBTHOV2CO", "https://sbirkapp.gov.cz/detail/SPP5VJUPBTHOV2CO")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46069</v>
      </c>
      <c r="I3" s="1">
        <v>46071.40992428343</v>
      </c>
      <c r="J3" t="s">
        <v>39</v>
      </c>
      <c r="K3" t="s">
        <v>31</v>
      </c>
      <c r="M3" t="s">
        <v>40</v>
      </c>
      <c r="N3" t="s">
        <v>41</v>
      </c>
      <c r="S3" t="b">
        <v>1</v>
      </c>
      <c r="U3" s="2">
        <f>HYPERLINK("https://sbirkapp.gov.cz/detail/SPPMAKACEKSRPFVK", "https://sbirkapp.gov.cz/detail/SPPMAKACEKSRPFVK")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37</v>
      </c>
      <c r="G4" t="s">
        <v>44</v>
      </c>
      <c r="H4" s="1">
        <v>46069</v>
      </c>
      <c r="I4" s="1">
        <v>46071.40467844425</v>
      </c>
      <c r="J4" t="s">
        <v>39</v>
      </c>
      <c r="K4" t="s">
        <v>31</v>
      </c>
      <c r="M4" t="s">
        <v>45</v>
      </c>
      <c r="N4" t="s">
        <v>46</v>
      </c>
      <c r="O4" t="s">
        <v>47</v>
      </c>
      <c r="S4" t="b">
        <v>1</v>
      </c>
      <c r="U4" s="2">
        <f>HYPERLINK("https://sbirkapp.gov.cz/detail/SPPF2C2GJIOYQVMK", "https://sbirkapp.gov.cz/detail/SPPF2C2GJIOYQVMK")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37</v>
      </c>
      <c r="G5" t="s">
        <v>50</v>
      </c>
      <c r="H5" s="1">
        <v>45992</v>
      </c>
      <c r="I5" s="1">
        <v>45994.33720252111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HYPERLINK("https://sbirkapp.gov.cz/detail/SPPUZJYZZOVGYVXG", "https://sbirkapp.gov.cz/detail/SPPUZJYZZOVGYVXG")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37</v>
      </c>
      <c r="G6" t="s">
        <v>57</v>
      </c>
      <c r="H6" s="1">
        <v>45992</v>
      </c>
      <c r="I6" s="1">
        <v>45994.32671713622</v>
      </c>
      <c r="J6" t="s">
        <v>51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HYPERLINK("https://sbirkapp.gov.cz/detail/SPPIVI63HEWFJBYE", "https://sbirkapp.gov.cz/detail/SPPIVI63HEWFJBYE")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37</v>
      </c>
      <c r="G7" t="s">
        <v>63</v>
      </c>
      <c r="H7" s="1">
        <v>45992</v>
      </c>
      <c r="I7" s="1">
        <v>45994.31047846611</v>
      </c>
      <c r="J7" t="s">
        <v>64</v>
      </c>
      <c r="K7" t="s">
        <v>31</v>
      </c>
      <c r="M7" t="s">
        <v>45</v>
      </c>
      <c r="N7" t="s">
        <v>46</v>
      </c>
      <c r="O7" t="s">
        <v>47</v>
      </c>
      <c r="S7" t="b">
        <v>1</v>
      </c>
      <c r="U7" s="2">
        <f>HYPERLINK("https://sbirkapp.gov.cz/detail/SPPH6M4ECWMHUQBQ", "https://sbirkapp.gov.cz/detail/SPPH6M4ECWMHUQBQ")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44347</v>
      </c>
      <c r="I8" s="1">
        <v>45649.49080816609</v>
      </c>
      <c r="J8" t="s">
        <v>68</v>
      </c>
      <c r="K8" t="s">
        <v>69</v>
      </c>
      <c r="L8" s="1">
        <v>44348</v>
      </c>
      <c r="M8" t="s">
        <v>70</v>
      </c>
      <c r="N8" t="s">
        <v>71</v>
      </c>
      <c r="O8" t="s">
        <v>72</v>
      </c>
      <c r="S8" t="b">
        <v>1</v>
      </c>
      <c r="U8" s="2">
        <f>HYPERLINK("https://sbirkapp.gov.cz/detail/SPPDUZ5ROXM6DLCM", "https://sbirkapp.gov.cz/detail/SPPDUZ5ROXM6DLCM")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41729</v>
      </c>
      <c r="I9" s="1">
        <v>45643.45529225668</v>
      </c>
      <c r="J9" t="s">
        <v>76</v>
      </c>
      <c r="K9" t="s">
        <v>69</v>
      </c>
      <c r="L9" s="1">
        <v>41737</v>
      </c>
      <c r="M9" t="s">
        <v>70</v>
      </c>
      <c r="N9" t="s">
        <v>71</v>
      </c>
      <c r="O9" t="s">
        <v>72</v>
      </c>
      <c r="Q9" t="s">
        <v>77</v>
      </c>
      <c r="S9" t="b">
        <v>1</v>
      </c>
      <c r="U9" s="2">
        <f>HYPERLINK("https://sbirkapp.gov.cz/detail/SPPKA7HR36XFUJTI", "https://sbirkapp.gov.cz/detail/SPPKA7HR36XFUJTI")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45642</v>
      </c>
      <c r="I10" s="1">
        <v>45643.42527858097</v>
      </c>
      <c r="J10" t="s">
        <v>81</v>
      </c>
      <c r="K10" t="s">
        <v>31</v>
      </c>
      <c r="M10" t="s">
        <v>32</v>
      </c>
      <c r="N10" t="s">
        <v>33</v>
      </c>
      <c r="P10" t="s">
        <v>82</v>
      </c>
      <c r="R10" t="s">
        <v>83</v>
      </c>
      <c r="S10" t="b">
        <v>0</v>
      </c>
      <c r="T10" s="1">
        <v>46174</v>
      </c>
      <c r="U10" s="2">
        <f>HYPERLINK("https://sbirkapp.gov.cz/detail/SPPC5MZA3ZQC4MUE", "https://sbirkapp.gov.cz/detail/SPPC5MZA3ZQC4MUE")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41537</v>
      </c>
      <c r="I11" s="1">
        <v>45643.30288287267</v>
      </c>
      <c r="J11" t="s">
        <v>87</v>
      </c>
      <c r="K11" t="s">
        <v>69</v>
      </c>
      <c r="L11" s="1">
        <v>41537</v>
      </c>
      <c r="M11" t="s">
        <v>88</v>
      </c>
      <c r="N11" t="s">
        <v>89</v>
      </c>
      <c r="O11" t="s">
        <v>72</v>
      </c>
      <c r="Q11" t="s">
        <v>90</v>
      </c>
      <c r="S11" t="b">
        <v>1</v>
      </c>
      <c r="U11" s="2">
        <f>HYPERLINK("https://sbirkapp.gov.cz/detail/SPP4KC5RV6PZSG6U", "https://sbirkapp.gov.cz/detail/SPP4KC5RV6PZSG6U")</f>
        <v>0</v>
      </c>
      <c r="V11" t="s">
        <v>91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40682</v>
      </c>
      <c r="I12" s="1">
        <v>45636.44116219792</v>
      </c>
      <c r="J12" t="s">
        <v>94</v>
      </c>
      <c r="K12" t="s">
        <v>69</v>
      </c>
      <c r="L12" s="1">
        <v>40683</v>
      </c>
      <c r="M12" t="s">
        <v>70</v>
      </c>
      <c r="N12" t="s">
        <v>71</v>
      </c>
      <c r="O12" t="s">
        <v>72</v>
      </c>
      <c r="Q12" t="s">
        <v>90</v>
      </c>
      <c r="S12" t="b">
        <v>1</v>
      </c>
      <c r="U12" s="2">
        <f>HYPERLINK("https://sbirkapp.gov.cz/detail/SPPRL55K2T5BJJ3Y", "https://sbirkapp.gov.cz/detail/SPPRL55K2T5BJJ3Y")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39401</v>
      </c>
      <c r="I13" s="1">
        <v>45636.4287600465</v>
      </c>
      <c r="J13" t="s">
        <v>98</v>
      </c>
      <c r="K13" t="s">
        <v>69</v>
      </c>
      <c r="L13" s="1">
        <v>39402</v>
      </c>
      <c r="M13" t="s">
        <v>70</v>
      </c>
      <c r="N13" t="s">
        <v>71</v>
      </c>
      <c r="Q13" t="s">
        <v>99</v>
      </c>
      <c r="S13" t="b">
        <v>1</v>
      </c>
      <c r="U13" s="2">
        <f>HYPERLINK("https://sbirkapp.gov.cz/detail/SPP6RUGJAVG3DSGO", "https://sbirkapp.gov.cz/detail/SPP6RUGJAVG3DSGO")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66</v>
      </c>
      <c r="F14" t="s">
        <v>101</v>
      </c>
      <c r="G14" t="s">
        <v>102</v>
      </c>
      <c r="H14" t="s">
        <v>102</v>
      </c>
      <c r="I14" t="s">
        <v>102</v>
      </c>
      <c r="J14" t="s">
        <v>102</v>
      </c>
      <c r="K14" t="s">
        <v>102</v>
      </c>
      <c r="L14" t="s">
        <v>102</v>
      </c>
      <c r="M14" t="s">
        <v>102</v>
      </c>
      <c r="N14" t="s">
        <v>102</v>
      </c>
      <c r="O14" t="s">
        <v>102</v>
      </c>
      <c r="P14" t="s">
        <v>102</v>
      </c>
      <c r="Q14" t="s">
        <v>102</v>
      </c>
      <c r="R14" t="s">
        <v>102</v>
      </c>
      <c r="S14" t="s">
        <v>102</v>
      </c>
      <c r="T14" t="s">
        <v>102</v>
      </c>
      <c r="U14" t="s">
        <v>102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37</v>
      </c>
      <c r="G15" t="s">
        <v>105</v>
      </c>
      <c r="H15" s="1">
        <v>45628</v>
      </c>
      <c r="I15" s="1">
        <v>45629.43390990384</v>
      </c>
      <c r="J15" t="s">
        <v>81</v>
      </c>
      <c r="K15" t="s">
        <v>31</v>
      </c>
      <c r="M15" t="s">
        <v>106</v>
      </c>
      <c r="N15" t="s">
        <v>107</v>
      </c>
      <c r="P15" t="s">
        <v>108</v>
      </c>
      <c r="S15" t="b">
        <v>1</v>
      </c>
      <c r="U15" s="2">
        <f>HYPERLINK("https://sbirkapp.gov.cz/detail/SPPFTT3MAPNH7LXY", "https://sbirkapp.gov.cz/detail/SPPFTT3MAPNH7LXY")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37</v>
      </c>
      <c r="G16" t="s">
        <v>111</v>
      </c>
      <c r="H16" s="1">
        <v>45628</v>
      </c>
      <c r="I16" s="1">
        <v>45629.41617975508</v>
      </c>
      <c r="J16" t="s">
        <v>81</v>
      </c>
      <c r="K16" t="s">
        <v>31</v>
      </c>
      <c r="M16" t="s">
        <v>112</v>
      </c>
      <c r="N16" t="s">
        <v>113</v>
      </c>
      <c r="P16" t="s">
        <v>114</v>
      </c>
      <c r="S16" t="b">
        <v>1</v>
      </c>
      <c r="U16" s="2">
        <f>HYPERLINK("https://sbirkapp.gov.cz/detail/SPPVCPXWEEJVFZ76", "https://sbirkapp.gov.cz/detail/SPPVCPXWEEJVFZ76")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37</v>
      </c>
      <c r="G17" t="s">
        <v>117</v>
      </c>
      <c r="H17" s="1">
        <v>45628</v>
      </c>
      <c r="I17" s="1">
        <v>45629.40907895486</v>
      </c>
      <c r="J17" t="s">
        <v>118</v>
      </c>
      <c r="K17" t="s">
        <v>31</v>
      </c>
      <c r="M17" t="s">
        <v>119</v>
      </c>
      <c r="N17" t="s">
        <v>120</v>
      </c>
      <c r="P17" t="s">
        <v>121</v>
      </c>
      <c r="S17" t="b">
        <v>1</v>
      </c>
      <c r="U17" s="2">
        <f>HYPERLINK("https://sbirkapp.gov.cz/detail/SPPZNZVKD5Z6UZ46", "https://sbirkapp.gov.cz/detail/SPPZNZVKD5Z6UZ46")</f>
        <v>0</v>
      </c>
      <c r="V17" t="s">
        <v>122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37</v>
      </c>
      <c r="G18" t="s">
        <v>124</v>
      </c>
      <c r="H18" s="1">
        <v>39800</v>
      </c>
      <c r="I18" s="1">
        <v>45608.40059500115</v>
      </c>
      <c r="J18" t="s">
        <v>125</v>
      </c>
      <c r="K18" t="s">
        <v>69</v>
      </c>
      <c r="L18" s="1">
        <v>39801</v>
      </c>
      <c r="M18" t="s">
        <v>126</v>
      </c>
      <c r="N18" t="s">
        <v>127</v>
      </c>
      <c r="S18" t="b">
        <v>1</v>
      </c>
      <c r="U18" s="2">
        <f>HYPERLINK("https://sbirkapp.gov.cz/detail/SPP3JP2SYYK4PN6C", "https://sbirkapp.gov.cz/detail/SPP3JP2SYYK4PN6C")</f>
        <v>0</v>
      </c>
      <c r="V18" t="s">
        <v>128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37</v>
      </c>
      <c r="G19" t="s">
        <v>50</v>
      </c>
      <c r="H19" s="1">
        <v>43969</v>
      </c>
      <c r="I19" s="1">
        <v>45603.35672498849</v>
      </c>
      <c r="J19" t="s">
        <v>130</v>
      </c>
      <c r="K19" t="s">
        <v>69</v>
      </c>
      <c r="L19" s="1">
        <v>43970</v>
      </c>
      <c r="M19" t="s">
        <v>52</v>
      </c>
      <c r="N19" t="s">
        <v>53</v>
      </c>
      <c r="R19" t="s">
        <v>131</v>
      </c>
      <c r="S19" t="b">
        <v>0</v>
      </c>
      <c r="T19" s="1">
        <v>46009</v>
      </c>
      <c r="U19" s="2">
        <f>HYPERLINK("https://sbirkapp.gov.cz/detail/SPPXAYFZOTCWEMSK", "https://sbirkapp.gov.cz/detail/SPPXAYFZOTCWEMSK")</f>
        <v>0</v>
      </c>
      <c r="V19" t="s">
        <v>132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37</v>
      </c>
      <c r="G20" t="s">
        <v>134</v>
      </c>
      <c r="H20" s="1">
        <v>45560</v>
      </c>
      <c r="I20" s="1">
        <v>45561.37799180025</v>
      </c>
      <c r="J20" t="s">
        <v>81</v>
      </c>
      <c r="K20" t="s">
        <v>31</v>
      </c>
      <c r="M20" t="s">
        <v>135</v>
      </c>
      <c r="N20" t="s">
        <v>136</v>
      </c>
      <c r="P20" t="s">
        <v>137</v>
      </c>
      <c r="S20" t="b">
        <v>1</v>
      </c>
      <c r="U20" s="2">
        <f>HYPERLINK("https://sbirkapp.gov.cz/detail/SPPVWXLWG7NUAKFU", "https://sbirkapp.gov.cz/detail/SPPVWXLWG7NUAKFU")</f>
        <v>0</v>
      </c>
      <c r="V20" t="s">
        <v>138</v>
      </c>
      <c r="W20">
        <v>3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139</v>
      </c>
      <c r="F21" t="s">
        <v>37</v>
      </c>
      <c r="G21" t="s">
        <v>140</v>
      </c>
      <c r="H21" s="1">
        <v>42830</v>
      </c>
      <c r="I21" s="1">
        <v>45554.38122758083</v>
      </c>
      <c r="J21" t="s">
        <v>141</v>
      </c>
      <c r="K21" t="s">
        <v>69</v>
      </c>
      <c r="L21" s="1">
        <v>42831</v>
      </c>
      <c r="M21" t="s">
        <v>142</v>
      </c>
      <c r="N21" t="s">
        <v>143</v>
      </c>
      <c r="S21" t="b">
        <v>1</v>
      </c>
      <c r="U21" s="2">
        <f>HYPERLINK("https://sbirkapp.gov.cz/detail/SPP75BWCY2MDJ3KU", "https://sbirkapp.gov.cz/detail/SPP75BWCY2MDJ3KU")</f>
        <v>0</v>
      </c>
      <c r="V21" t="s">
        <v>144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145</v>
      </c>
      <c r="F22" t="s">
        <v>37</v>
      </c>
      <c r="G22" t="s">
        <v>146</v>
      </c>
      <c r="H22" s="1">
        <v>42634</v>
      </c>
      <c r="I22" s="1">
        <v>45554.36364009235</v>
      </c>
      <c r="J22" t="s">
        <v>147</v>
      </c>
      <c r="K22" t="s">
        <v>69</v>
      </c>
      <c r="L22" s="1">
        <v>42640</v>
      </c>
      <c r="M22" t="s">
        <v>148</v>
      </c>
      <c r="N22" t="s">
        <v>149</v>
      </c>
      <c r="S22" t="b">
        <v>1</v>
      </c>
      <c r="U22" s="2">
        <f>HYPERLINK("https://sbirkapp.gov.cz/detail/SPPT6L5HVRZY7Q76", "https://sbirkapp.gov.cz/detail/SPPT6L5HVRZY7Q76")</f>
        <v>0</v>
      </c>
      <c r="V22" t="s">
        <v>150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66</v>
      </c>
      <c r="F23" t="s">
        <v>37</v>
      </c>
      <c r="G23" t="s">
        <v>151</v>
      </c>
      <c r="H23" s="1">
        <v>44508</v>
      </c>
      <c r="I23" s="1">
        <v>45499.31500037984</v>
      </c>
      <c r="J23" t="s">
        <v>152</v>
      </c>
      <c r="K23" t="s">
        <v>69</v>
      </c>
      <c r="L23" s="1">
        <v>44509</v>
      </c>
      <c r="M23" t="s">
        <v>58</v>
      </c>
      <c r="N23" t="s">
        <v>59</v>
      </c>
      <c r="R23" t="s">
        <v>153</v>
      </c>
      <c r="S23" t="b">
        <v>0</v>
      </c>
      <c r="T23" s="1">
        <v>46009</v>
      </c>
      <c r="U23" s="2">
        <f>HYPERLINK("https://sbirkapp.gov.cz/detail/SPPJWWBVTBDOGAEI", "https://sbirkapp.gov.cz/detail/SPPJWWBVTBDOGAEI")</f>
        <v>0</v>
      </c>
      <c r="V23" t="s">
        <v>154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155</v>
      </c>
      <c r="F24" t="s">
        <v>37</v>
      </c>
      <c r="G24" t="s">
        <v>156</v>
      </c>
      <c r="H24" s="1">
        <v>45460</v>
      </c>
      <c r="I24" s="1">
        <v>45461.41357575816</v>
      </c>
      <c r="J24" t="s">
        <v>157</v>
      </c>
      <c r="K24" t="s">
        <v>31</v>
      </c>
      <c r="M24" t="s">
        <v>45</v>
      </c>
      <c r="N24" t="s">
        <v>46</v>
      </c>
      <c r="Q24" t="s">
        <v>158</v>
      </c>
      <c r="S24" t="b">
        <v>1</v>
      </c>
      <c r="U24" s="2">
        <f>HYPERLINK("https://sbirkapp.gov.cz/detail/SPPKVT7OVQKINDRW", "https://sbirkapp.gov.cz/detail/SPPKVT7OVQKINDRW")</f>
        <v>0</v>
      </c>
      <c r="V24" t="s">
        <v>159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160</v>
      </c>
      <c r="F25" t="s">
        <v>28</v>
      </c>
      <c r="G25" t="s">
        <v>161</v>
      </c>
      <c r="H25" s="1">
        <v>45355</v>
      </c>
      <c r="I25" s="1">
        <v>45390.38474822286</v>
      </c>
      <c r="J25" t="s">
        <v>162</v>
      </c>
      <c r="K25" t="s">
        <v>31</v>
      </c>
      <c r="M25" t="s">
        <v>163</v>
      </c>
      <c r="N25" t="s">
        <v>164</v>
      </c>
      <c r="S25" t="b">
        <v>1</v>
      </c>
      <c r="U25" s="2">
        <f>HYPERLINK("https://sbirkapp.gov.cz/detail/SPPQWOJ7UG5Y6M6U", "https://sbirkapp.gov.cz/detail/SPPQWOJ7UG5Y6M6U")</f>
        <v>0</v>
      </c>
      <c r="V25" t="s">
        <v>165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166</v>
      </c>
      <c r="F26" t="s">
        <v>37</v>
      </c>
      <c r="G26" t="s">
        <v>167</v>
      </c>
      <c r="H26" s="1">
        <v>44340</v>
      </c>
      <c r="I26" s="1">
        <v>45337.40548651372</v>
      </c>
      <c r="J26" t="s">
        <v>168</v>
      </c>
      <c r="K26" t="s">
        <v>69</v>
      </c>
      <c r="L26" s="1">
        <v>44341</v>
      </c>
      <c r="M26" t="s">
        <v>169</v>
      </c>
      <c r="N26" t="s">
        <v>170</v>
      </c>
      <c r="S26" t="b">
        <v>1</v>
      </c>
      <c r="U26" s="2">
        <f>HYPERLINK("https://sbirkapp.gov.cz/detail/SPPM7OEEPYOZYSZW", "https://sbirkapp.gov.cz/detail/SPPM7OEEPYOZYSZW")</f>
        <v>0</v>
      </c>
      <c r="V26" t="s">
        <v>171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172</v>
      </c>
      <c r="F27" t="s">
        <v>37</v>
      </c>
      <c r="G27" t="s">
        <v>173</v>
      </c>
      <c r="H27" s="1">
        <v>40143</v>
      </c>
      <c r="I27" s="1">
        <v>45337.36597309653</v>
      </c>
      <c r="J27" t="s">
        <v>174</v>
      </c>
      <c r="K27" t="s">
        <v>69</v>
      </c>
      <c r="L27" s="1">
        <v>40143</v>
      </c>
      <c r="M27" t="s">
        <v>175</v>
      </c>
      <c r="N27" t="s">
        <v>176</v>
      </c>
      <c r="R27" t="s">
        <v>177</v>
      </c>
      <c r="S27" t="b">
        <v>0</v>
      </c>
      <c r="T27" s="1">
        <v>45658</v>
      </c>
      <c r="U27" s="2">
        <f>HYPERLINK("https://sbirkapp.gov.cz/detail/SPPNO4YSIWYMUYQU", "https://sbirkapp.gov.cz/detail/SPPNO4YSIWYMUYQU")</f>
        <v>0</v>
      </c>
      <c r="V27" t="s">
        <v>178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96</v>
      </c>
      <c r="F28" t="s">
        <v>37</v>
      </c>
      <c r="G28" t="s">
        <v>179</v>
      </c>
      <c r="H28" s="1">
        <v>39345</v>
      </c>
      <c r="I28" s="1">
        <v>45337.35485924824</v>
      </c>
      <c r="J28" t="s">
        <v>180</v>
      </c>
      <c r="K28" t="s">
        <v>69</v>
      </c>
      <c r="L28" s="1">
        <v>39346</v>
      </c>
      <c r="M28" t="s">
        <v>181</v>
      </c>
      <c r="N28" t="s">
        <v>182</v>
      </c>
      <c r="O28" t="s">
        <v>183</v>
      </c>
      <c r="S28" t="b">
        <v>1</v>
      </c>
      <c r="U28" s="2">
        <f>HYPERLINK("https://sbirkapp.gov.cz/detail/SPPAGECZBOHAKBVA", "https://sbirkapp.gov.cz/detail/SPPAGECZBOHAKBVA")</f>
        <v>0</v>
      </c>
      <c r="V28" t="s">
        <v>184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185</v>
      </c>
      <c r="F29" t="s">
        <v>37</v>
      </c>
      <c r="G29" t="s">
        <v>186</v>
      </c>
      <c r="H29" s="1">
        <v>38533</v>
      </c>
      <c r="I29" s="1">
        <v>45336.59966519382</v>
      </c>
      <c r="J29" t="s">
        <v>187</v>
      </c>
      <c r="K29" t="s">
        <v>69</v>
      </c>
      <c r="L29" s="1">
        <v>38534</v>
      </c>
      <c r="M29" t="s">
        <v>181</v>
      </c>
      <c r="N29" t="s">
        <v>182</v>
      </c>
      <c r="Q29" t="s">
        <v>188</v>
      </c>
      <c r="S29" t="b">
        <v>1</v>
      </c>
      <c r="U29" s="2">
        <f>HYPERLINK("https://sbirkapp.gov.cz/detail/SPP7WM25IVFPZQRG", "https://sbirkapp.gov.cz/detail/SPP7WM25IVFPZQRG")</f>
        <v>0</v>
      </c>
      <c r="V29" t="s">
        <v>189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190</v>
      </c>
      <c r="F30" t="s">
        <v>37</v>
      </c>
      <c r="G30" t="s">
        <v>191</v>
      </c>
      <c r="H30" s="1">
        <v>43362</v>
      </c>
      <c r="I30" s="1">
        <v>45336.33860872613</v>
      </c>
      <c r="J30" t="s">
        <v>192</v>
      </c>
      <c r="K30" t="s">
        <v>69</v>
      </c>
      <c r="L30" s="1">
        <v>43363</v>
      </c>
      <c r="M30" t="s">
        <v>193</v>
      </c>
      <c r="N30" t="s">
        <v>194</v>
      </c>
      <c r="S30" t="b">
        <v>1</v>
      </c>
      <c r="U30" s="2">
        <f>HYPERLINK("https://sbirkapp.gov.cz/detail/SPP3S6TIY2BIVTDC", "https://sbirkapp.gov.cz/detail/SPP3S6TIY2BIVTDC")</f>
        <v>0</v>
      </c>
      <c r="V30" t="s">
        <v>195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196</v>
      </c>
      <c r="F31" t="s">
        <v>37</v>
      </c>
      <c r="G31" t="s">
        <v>197</v>
      </c>
      <c r="H31" s="1">
        <v>40346</v>
      </c>
      <c r="I31" s="1">
        <v>45336.32388317053</v>
      </c>
      <c r="J31" t="s">
        <v>198</v>
      </c>
      <c r="K31" t="s">
        <v>69</v>
      </c>
      <c r="L31" s="1">
        <v>40346</v>
      </c>
      <c r="M31" t="s">
        <v>199</v>
      </c>
      <c r="N31" t="s">
        <v>200</v>
      </c>
      <c r="S31" t="b">
        <v>1</v>
      </c>
      <c r="U31" s="2">
        <f>HYPERLINK("https://sbirkapp.gov.cz/detail/SPPJBH3GCEMAA56Y", "https://sbirkapp.gov.cz/detail/SPPJBH3GCEMAA56Y")</f>
        <v>0</v>
      </c>
      <c r="V31" t="s">
        <v>201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202</v>
      </c>
      <c r="F32" t="s">
        <v>28</v>
      </c>
      <c r="G32" t="s">
        <v>203</v>
      </c>
      <c r="H32" s="1">
        <v>40115</v>
      </c>
      <c r="I32" s="1">
        <v>45335.31778814714</v>
      </c>
      <c r="J32" t="s">
        <v>204</v>
      </c>
      <c r="K32" t="s">
        <v>69</v>
      </c>
      <c r="L32" s="1">
        <v>40116</v>
      </c>
      <c r="M32" t="s">
        <v>205</v>
      </c>
      <c r="N32" t="s">
        <v>206</v>
      </c>
      <c r="S32" t="b">
        <v>1</v>
      </c>
      <c r="U32" s="2">
        <f>HYPERLINK("https://sbirkapp.gov.cz/detail/SPPFLCDCRBI3GGH4", "https://sbirkapp.gov.cz/detail/SPPFLCDCRBI3GGH4")</f>
        <v>0</v>
      </c>
      <c r="V32" t="s">
        <v>207</v>
      </c>
      <c r="W32">
        <v>2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208</v>
      </c>
      <c r="F33" t="s">
        <v>37</v>
      </c>
      <c r="G33" t="s">
        <v>209</v>
      </c>
      <c r="H33" s="1">
        <v>45236</v>
      </c>
      <c r="I33" s="1">
        <v>45238.35331492022</v>
      </c>
      <c r="J33" t="s">
        <v>210</v>
      </c>
      <c r="K33" t="s">
        <v>31</v>
      </c>
      <c r="M33" t="s">
        <v>112</v>
      </c>
      <c r="N33" t="s">
        <v>113</v>
      </c>
      <c r="O33" t="s">
        <v>211</v>
      </c>
      <c r="R33" t="s">
        <v>212</v>
      </c>
      <c r="S33" t="b">
        <v>0</v>
      </c>
      <c r="T33" s="1">
        <v>45658</v>
      </c>
      <c r="U33" s="2">
        <f>HYPERLINK("https://sbirkapp.gov.cz/detail/SPPMIH7ZSRBV7DWK", "https://sbirkapp.gov.cz/detail/SPPMIH7ZSRBV7DWK")</f>
        <v>0</v>
      </c>
      <c r="V33" t="s">
        <v>213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214</v>
      </c>
      <c r="F34" t="s">
        <v>37</v>
      </c>
      <c r="G34" t="s">
        <v>215</v>
      </c>
      <c r="H34" s="1">
        <v>45236</v>
      </c>
      <c r="I34" s="1">
        <v>45238.34644825016</v>
      </c>
      <c r="J34" t="s">
        <v>210</v>
      </c>
      <c r="K34" t="s">
        <v>31</v>
      </c>
      <c r="M34" t="s">
        <v>106</v>
      </c>
      <c r="N34" t="s">
        <v>107</v>
      </c>
      <c r="R34" t="s">
        <v>216</v>
      </c>
      <c r="S34" t="b">
        <v>0</v>
      </c>
      <c r="T34" s="1">
        <v>45658</v>
      </c>
      <c r="U34" s="2">
        <f>HYPERLINK("https://sbirkapp.gov.cz/detail/SPPMCHGNGXMSWIWO", "https://sbirkapp.gov.cz/detail/SPPMCHGNGXMSWIWO")</f>
        <v>0</v>
      </c>
      <c r="V34" t="s">
        <v>217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218</v>
      </c>
      <c r="F35" t="s">
        <v>37</v>
      </c>
      <c r="G35" t="s">
        <v>219</v>
      </c>
      <c r="H35" s="1">
        <v>45236</v>
      </c>
      <c r="I35" s="1">
        <v>45238.34007642007</v>
      </c>
      <c r="J35" t="s">
        <v>210</v>
      </c>
      <c r="K35" t="s">
        <v>31</v>
      </c>
      <c r="M35" t="s">
        <v>220</v>
      </c>
      <c r="N35" t="s">
        <v>221</v>
      </c>
      <c r="S35" t="b">
        <v>1</v>
      </c>
      <c r="U35" s="2">
        <f>HYPERLINK("https://sbirkapp.gov.cz/detail/SPPD7CCFGTKUXX2M", "https://sbirkapp.gov.cz/detail/SPPD7CCFGTKUXX2M")</f>
        <v>0</v>
      </c>
      <c r="V35" t="s">
        <v>222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223</v>
      </c>
      <c r="F36" t="s">
        <v>28</v>
      </c>
      <c r="G36" t="s">
        <v>80</v>
      </c>
      <c r="H36" s="1">
        <v>45128</v>
      </c>
      <c r="I36" s="1">
        <v>45133.3387627979</v>
      </c>
      <c r="J36" t="s">
        <v>224</v>
      </c>
      <c r="K36" t="s">
        <v>31</v>
      </c>
      <c r="M36" t="s">
        <v>32</v>
      </c>
      <c r="N36" t="s">
        <v>33</v>
      </c>
      <c r="P36" t="s">
        <v>225</v>
      </c>
      <c r="R36" t="s">
        <v>34</v>
      </c>
      <c r="S36" t="b">
        <v>0</v>
      </c>
      <c r="T36" s="1">
        <v>45658</v>
      </c>
      <c r="U36" s="2">
        <f>HYPERLINK("https://sbirkapp.gov.cz/detail/SPPT2WEPLJZREY6E", "https://sbirkapp.gov.cz/detail/SPPT2WEPLJZREY6E")</f>
        <v>0</v>
      </c>
      <c r="V36" t="s">
        <v>226</v>
      </c>
      <c r="W36">
        <v>2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227</v>
      </c>
      <c r="F37" t="s">
        <v>37</v>
      </c>
      <c r="G37" t="s">
        <v>228</v>
      </c>
      <c r="H37" s="1">
        <v>45082</v>
      </c>
      <c r="I37" s="1">
        <v>45085.43022778443</v>
      </c>
      <c r="J37" t="s">
        <v>229</v>
      </c>
      <c r="K37" t="s">
        <v>31</v>
      </c>
      <c r="M37" t="s">
        <v>230</v>
      </c>
      <c r="N37" t="s">
        <v>231</v>
      </c>
      <c r="S37" t="b">
        <v>1</v>
      </c>
      <c r="U37" s="2">
        <f>HYPERLINK("https://sbirkapp.gov.cz/detail/SPPQIOSGG6EUG6JA", "https://sbirkapp.gov.cz/detail/SPPQIOSGG6EUG6JA")</f>
        <v>0</v>
      </c>
      <c r="V37" t="s">
        <v>232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233</v>
      </c>
      <c r="F38" t="s">
        <v>37</v>
      </c>
      <c r="G38" t="s">
        <v>234</v>
      </c>
      <c r="H38" s="1">
        <v>44991</v>
      </c>
      <c r="I38" s="1">
        <v>44999.61802191663</v>
      </c>
      <c r="J38" t="s">
        <v>235</v>
      </c>
      <c r="K38" t="s">
        <v>31</v>
      </c>
      <c r="M38" t="s">
        <v>236</v>
      </c>
      <c r="N38" t="s">
        <v>237</v>
      </c>
      <c r="R38" t="s">
        <v>238</v>
      </c>
      <c r="S38" t="b">
        <v>0</v>
      </c>
      <c r="T38" s="1">
        <v>45644</v>
      </c>
      <c r="U38" s="2">
        <f>HYPERLINK("https://sbirkapp.gov.cz/detail/SPPJWRNBVQ4VYRUY", "https://sbirkapp.gov.cz/detail/SPPJWRNBVQ4VYRUY")</f>
        <v>0</v>
      </c>
      <c r="V38" t="s">
        <v>239</v>
      </c>
      <c r="W38">
        <v>4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240</v>
      </c>
      <c r="F39" t="s">
        <v>37</v>
      </c>
      <c r="G39" t="s">
        <v>241</v>
      </c>
      <c r="H39" s="1">
        <v>44886</v>
      </c>
      <c r="I39" s="1">
        <v>44888.39068258456</v>
      </c>
      <c r="J39" t="s">
        <v>242</v>
      </c>
      <c r="K39" t="s">
        <v>31</v>
      </c>
      <c r="M39" t="s">
        <v>243</v>
      </c>
      <c r="N39" t="s">
        <v>244</v>
      </c>
      <c r="S39" t="b">
        <v>1</v>
      </c>
      <c r="U39" s="2">
        <f>HYPERLINK("https://sbirkapp.gov.cz/detail/SPPY4JNFP7ZJ6BDO", "https://sbirkapp.gov.cz/detail/SPPY4JNFP7ZJ6BDO")</f>
        <v>0</v>
      </c>
      <c r="V39" t="s">
        <v>245</v>
      </c>
      <c r="W39">
        <v>2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246</v>
      </c>
      <c r="F40" t="s">
        <v>37</v>
      </c>
      <c r="G40" t="s">
        <v>247</v>
      </c>
      <c r="H40" s="1">
        <v>44886</v>
      </c>
      <c r="I40" s="1">
        <v>44888.3906748721</v>
      </c>
      <c r="J40" t="s">
        <v>248</v>
      </c>
      <c r="K40" t="s">
        <v>31</v>
      </c>
      <c r="M40" t="s">
        <v>112</v>
      </c>
      <c r="N40" t="s">
        <v>113</v>
      </c>
      <c r="Q40" t="s">
        <v>249</v>
      </c>
      <c r="R40" t="s">
        <v>212</v>
      </c>
      <c r="S40" t="b">
        <v>0</v>
      </c>
      <c r="T40" s="1">
        <v>45658</v>
      </c>
      <c r="U40" s="2">
        <f>HYPERLINK("https://sbirkapp.gov.cz/detail/SPPVTZXHNYIWU2Q4", "https://sbirkapp.gov.cz/detail/SPPVTZXHNYIWU2Q4")</f>
        <v>0</v>
      </c>
      <c r="V40" t="s">
        <v>250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251</v>
      </c>
      <c r="F41" t="s">
        <v>37</v>
      </c>
      <c r="G41" t="s">
        <v>252</v>
      </c>
      <c r="H41" s="1">
        <v>44655</v>
      </c>
      <c r="I41" s="1">
        <v>44657.50271290573</v>
      </c>
      <c r="J41" t="s">
        <v>253</v>
      </c>
      <c r="K41" t="s">
        <v>31</v>
      </c>
      <c r="M41" t="s">
        <v>243</v>
      </c>
      <c r="N41" t="s">
        <v>244</v>
      </c>
      <c r="S41" t="b">
        <v>1</v>
      </c>
      <c r="U41" s="2">
        <f>HYPERLINK("https://sbirkapp.gov.cz/detail/SPPRELHDA7AMK2LI", "https://sbirkapp.gov.cz/detail/SPPRELHDA7AMK2LI")</f>
        <v>0</v>
      </c>
      <c r="V41" t="s">
        <v>254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255</v>
      </c>
      <c r="F42" t="s">
        <v>37</v>
      </c>
      <c r="G42" t="s">
        <v>256</v>
      </c>
      <c r="H42" s="1">
        <v>44550</v>
      </c>
      <c r="I42" s="1">
        <v>44638.34517922244</v>
      </c>
      <c r="J42" t="s">
        <v>257</v>
      </c>
      <c r="K42" t="s">
        <v>69</v>
      </c>
      <c r="L42" s="1">
        <v>44551</v>
      </c>
      <c r="M42" t="s">
        <v>258</v>
      </c>
      <c r="N42" t="s">
        <v>259</v>
      </c>
      <c r="S42" t="b">
        <v>1</v>
      </c>
      <c r="U42" s="2">
        <f>HYPERLINK("https://sbirkapp.gov.cz/detail/SPPG7XMO4FUSONPE", "https://sbirkapp.gov.cz/detail/SPPG7XMO4FUSONPE")</f>
        <v>0</v>
      </c>
      <c r="V42" t="s">
        <v>260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261</v>
      </c>
      <c r="F43" t="s">
        <v>28</v>
      </c>
      <c r="G43" t="s">
        <v>262</v>
      </c>
      <c r="H43" s="1">
        <v>44620</v>
      </c>
      <c r="I43" s="1">
        <v>44636.47416757169</v>
      </c>
      <c r="J43" t="s">
        <v>263</v>
      </c>
      <c r="K43" t="s">
        <v>31</v>
      </c>
      <c r="M43" t="s">
        <v>32</v>
      </c>
      <c r="N43" t="s">
        <v>33</v>
      </c>
      <c r="R43" t="s">
        <v>82</v>
      </c>
      <c r="S43" t="b">
        <v>0</v>
      </c>
      <c r="T43" s="1">
        <v>45170</v>
      </c>
      <c r="U43" s="2">
        <f>HYPERLINK("https://sbirkapp.gov.cz/detail/SPPJVMEFHNAGXGNI", "https://sbirkapp.gov.cz/detail/SPPJVMEFHNAGXGNI")</f>
        <v>0</v>
      </c>
      <c r="V43" t="s">
        <v>264</v>
      </c>
      <c r="W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2026-07-16T20:57:42Z</dcterms:created>
  <dcterms:modified xsi:type="dcterms:W3CDTF">2026-07-16T20:57:42Z</dcterms:modified>
</cp:coreProperties>
</file>