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<sst xmlns="http://schemas.openxmlformats.org/spreadsheetml/2006/main" count="537" uniqueCount="242">
  <si>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</si>
  <si>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</si>
  <si>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</si>
  <si>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</si>
  <si>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</si>
  <si>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</si>
  <si>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</si>
  <si>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</si>
  <si>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</si>
  <si>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</si>
  <si>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</si>
  <si>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</si>
  <si>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</si>
  <si>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</si>
  <si>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</si>
  <si>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</si>
  <si>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</si>
  <si>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</si>
  <si>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</si>
  <si>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</si>
  <si>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</si>
  <si>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</si>
  <si>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</si>
  <si>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Mnichovo Hradiště</t>
  </si>
  <si>
    <t>00238309</t>
  </si>
  <si>
    <t>8ztb4jw</t>
  </si>
  <si>
    <t>Středočeský kraj</t>
  </si>
  <si>
    <t>6/2025</t>
  </si>
  <si>
    <t>Obecně závazná vyhláška</t>
  </si>
  <si>
    <t>o regulaci zacházení s pyrotechnickými výrobky a s lampiony štěstí</t>
  </si>
  <si>
    <t>2025-12-01</t>
  </si>
  <si>
    <t>Běžný</t>
  </si>
  <si>
    <t>pyrotechnické výrobky; veřejný pořádek - jiné</t>
  </si>
  <si>
    <t>zákon č. 206/2015 Sb., zákon o pyrotechnice - § 35c; zákon č. 128/2000 Sb., o obcích - § 10 písm. a) - jiné</t>
  </si>
  <si>
    <t>3/2024: o regulaci používání zábavní pyrotechniky a lampionů štěstí</t>
  </si>
  <si>
    <t>1603820764</t>
  </si>
  <si>
    <t>5/2025</t>
  </si>
  <si>
    <t>Nařízení</t>
  </si>
  <si>
    <t>o placeném stání silničních motorových vozidel na vymezených úsecích místních komunikaci ve městě Mnichovo Hradiště, způsobu placení sjednané ceny za toto stání a způsobu prokazování jejího zaplacení</t>
  </si>
  <si>
    <t>2025-09-10</t>
  </si>
  <si>
    <t xml:space="preserve">pozemní komunikace - zpoplatnění stání a odstavení </t>
  </si>
  <si>
    <t xml:space="preserve">zákon č. 13/1997 Sb., o pozemních komunikacích - § 23 odst. 1 </t>
  </si>
  <si>
    <t>1/2023: o placeném stání silničních motorových vozidel na vymezených úsecích místních komunikací ve městě Mnichovo Hradiště, způsobu placení sjednané ceny za toto stání a způsobu prokazování jejího zaplacení</t>
  </si>
  <si>
    <t>1569591860</t>
  </si>
  <si>
    <t>4/2025</t>
  </si>
  <si>
    <t>o místním poplatku za užívání veřejného prostranství</t>
  </si>
  <si>
    <t>2025-07-04</t>
  </si>
  <si>
    <t>místní poplatek za užívání veřejného prostranství</t>
  </si>
  <si>
    <t>zákon č. 565/1990 Sb., o místních poplatcích - § 14 - za užívání veřejného prostranství</t>
  </si>
  <si>
    <t>6/2023: o místním poplatku za užívání veřejného prostranství</t>
  </si>
  <si>
    <t>1541263174</t>
  </si>
  <si>
    <t>3/2025</t>
  </si>
  <si>
    <t>o místním poplatku ze psů</t>
  </si>
  <si>
    <t>2025-07-03</t>
  </si>
  <si>
    <t>místní poplatek ze psů</t>
  </si>
  <si>
    <t>zákon č. 565/1990 Sb., o místních poplatcích - § 14 - ze psů</t>
  </si>
  <si>
    <t>5/2023: o místním poplatku ze psů</t>
  </si>
  <si>
    <t>1540438337</t>
  </si>
  <si>
    <t>2/2025</t>
  </si>
  <si>
    <t>kterou se mění obecně závazná vyhláška č. 1/2003,  o zřízení městské policie</t>
  </si>
  <si>
    <t>2025-03-07</t>
  </si>
  <si>
    <t>obecní policie</t>
  </si>
  <si>
    <t xml:space="preserve">zákon č. 553/1991 Sb., o obecní policii - § 1 odst. 1 </t>
  </si>
  <si>
    <t>1/2003: o zřízení městské policie</t>
  </si>
  <si>
    <t>3/2012: o zřízení městské policie</t>
  </si>
  <si>
    <t>1482865907</t>
  </si>
  <si>
    <t>1/2025</t>
  </si>
  <si>
    <t>podmínky k zabezpečení požární ochrany při akcích, kterých se zúčastní větší počet osob</t>
  </si>
  <si>
    <t>2025-03-05</t>
  </si>
  <si>
    <t>požární ochrana - podmínky při akcích</t>
  </si>
  <si>
    <t>zákon č. 133/1985 Sb., o požární ochraně - § 29 odst. 1 písm. o) bod 2</t>
  </si>
  <si>
    <t>1481753128</t>
  </si>
  <si>
    <t>6/2024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</si>
  <si>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</si>
  <si>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</si>
  <si>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</si>
  <si>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</si>
  <si>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4/2023: o místním poplatku za obecní systém odpadového hospodářství</t>
  </si>
  <si>
    <t>1453518371</t>
  </si>
  <si>
    <t>5/2024</t>
  </si>
  <si>
    <t>požární řád města Mnichovo Hradiště</t>
  </si>
  <si>
    <t>2024-11-20</t>
  </si>
  <si>
    <t>požární ochrana - požární řád</t>
  </si>
  <si>
    <t>zákon č. 133/1985 Sb., o požární ochraně - § 29 odst. 1 písm. o) bod 1</t>
  </si>
  <si>
    <t>1/2006: požární řád města Mnichovo Hradiště; 4/2011: požární řád města Mnichovo Hradiště</t>
  </si>
  <si>
    <t>1434652355</t>
  </si>
  <si>
    <t>4/2024</t>
  </si>
  <si>
    <t>o stanovení koeficientů pro výpočet daně z nemovitých věcí</t>
  </si>
  <si>
    <t>daň z nemovitých věcí - koeficient u pozemků; daň z nemovitých věcí - koeficient u staveb a jednotek;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</si>
  <si>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4</t>
  </si>
  <si>
    <t>2/2019: o stanovení koeficientu pro výpočet daně z nemovitých věcí</t>
  </si>
  <si>
    <t>1410691851</t>
  </si>
  <si>
    <t>3/2024</t>
  </si>
  <si>
    <t>o regulaci používání zábavní pyrotechniky a lampionů štěstí</t>
  </si>
  <si>
    <t>2024-09-26</t>
  </si>
  <si>
    <t>veřejný pořádek - pyrotechnika</t>
  </si>
  <si>
    <t>zákon č. 128/2000 Sb., o obcích - § 10 písm. a) - pyrotechnika</t>
  </si>
  <si>
    <t>1/2021: o regulaci používání zábavní pyrotechniky a lampionů štěstí</t>
  </si>
  <si>
    <t>6/2025: o regulaci zacházení s pyrotechnickými výrobky a s lampiony štěstí; 6/2025: o regulaci zacházení s pyrotechnickými výrobky a s lampiony štěstí</t>
  </si>
  <si>
    <t>1410687722</t>
  </si>
  <si>
    <t>2/2024</t>
  </si>
  <si>
    <t>o veřejném pořádku, opatření k jeho zabezpečení, čistotě ve městě a ochraně nočního klidu</t>
  </si>
  <si>
    <t>pohyb psů; veřejný pořádek - podmínky pro pořádání veřejně přístupných akcí; veřejný pořádek - údržba a ochrana veřejné zeleně; veřejný pořádek - chov a pohyb zvířat</t>
  </si>
  <si>
    <t>zákon č. 246/1992 Sb., na ochranu zvířat proti týrání - § 24 odst. 2; zákon č. 128/2000 Sb., o obcích - § 10 písm. b) - podmínky pro pořádání veřejně přístupných akcí; zákon č. 128/2000 Sb., o obcích - § 10 písm. c) - údržba a ochrana veřejné zeleně; zákon č. 128/2000 Sb., o obcích - § 10 písm. a)  - chov a pohyb zvířat</t>
  </si>
  <si>
    <t>2/2016: o veřejném pořádku, opatření k jeho zabezpečení,  čistotě ve městě a ochraně nočního klidu</t>
  </si>
  <si>
    <t>1410676772</t>
  </si>
  <si>
    <t>1/2024</t>
  </si>
  <si>
    <t>o regulaci provozování hazardních her</t>
  </si>
  <si>
    <t>2024-07-03</t>
  </si>
  <si>
    <t>hazardní hry</t>
  </si>
  <si>
    <t>zákon č. 186/2016 Sb., o hazardních hrách - § 12 odst. 1</t>
  </si>
  <si>
    <t>4/2022: o regulaci provozování hazardních her</t>
  </si>
  <si>
    <t>1373871881</t>
  </si>
  <si>
    <t>6/2023</t>
  </si>
  <si>
    <t>2024-01-01</t>
  </si>
  <si>
    <t>5/2019: o místním poplatku za užívání veřejného prostranství</t>
  </si>
  <si>
    <t>4/2025: o místním poplatku za užívání veřejného prostranství</t>
  </si>
  <si>
    <t>1284987438</t>
  </si>
  <si>
    <t>5/2023</t>
  </si>
  <si>
    <t>4/2019: o místním poplatku ze psů</t>
  </si>
  <si>
    <t>3/2025: o místním poplatku ze psů</t>
  </si>
  <si>
    <t>1284984625</t>
  </si>
  <si>
    <t>4/2023</t>
  </si>
  <si>
    <t>5/2022: o místním poplatku za obecní systém odpadového hospodářství</t>
  </si>
  <si>
    <t>6/2024: o místním poplatku za obecní systém odpadového hospodářství</t>
  </si>
  <si>
    <t>1284983960</t>
  </si>
  <si>
    <t>3/2023</t>
  </si>
  <si>
    <t>o stanovení obecního systému odpadového hospodářství</t>
  </si>
  <si>
    <t>systém odpadového hospodářství</t>
  </si>
  <si>
    <t>zákon č. 541/2020 Sb., o odpadech - § 59 odst. 4</t>
  </si>
  <si>
    <t>1284982059</t>
  </si>
  <si>
    <t>2/2023</t>
  </si>
  <si>
    <t>o ceně placeného stání silničních motorových vozidel na vymezených úsecích místních komunikací ve městě Mnichovo Hradiště sjednané v souladu s cenovými předpisy</t>
  </si>
  <si>
    <t>2023-09-19</t>
  </si>
  <si>
    <t>3/2022: kterým se vydává ceník za užití místních komunikací nebo jejich určených úseků vymezených v nařízení města Mnichovo Hradiště k stání silničního motorového vozidla</t>
  </si>
  <si>
    <t>1236732600</t>
  </si>
  <si>
    <t>1/2023</t>
  </si>
  <si>
    <t>o placeném stání silničních motorových vozidel na vymezených úsecích místních komunikací ve městě Mnichovo Hradiště, způsobu placení sjednané ceny za toto stání a způsobu prokazování jejího zaplacení</t>
  </si>
  <si>
    <t>2/2022: kterým se vymezují oblasti města Mnichovo Hradiště, ve kterých lze místní komunikace nebo jejich určené úseky užít ke stání vozidla za cenu sjednanou v souladu s cenovými předpisy</t>
  </si>
  <si>
    <t>5/2025: o placeném stání silničních motorových vozidel na vymezených úsecích místních komunikaci ve městě Mnichovo Hradiště, způsobu placení sjednané ceny za toto stání a způsobu prokazování jejího zaplacení</t>
  </si>
  <si>
    <t>1236730016</t>
  </si>
  <si>
    <t>5/2022</t>
  </si>
  <si>
    <t>2023-01-01</t>
  </si>
  <si>
    <t>2/2021: o místním poplatku za obecní systém odpadového hospodářství</t>
  </si>
  <si>
    <t>1113861974</t>
  </si>
  <si>
    <t>4/2022</t>
  </si>
  <si>
    <t>2022-09-22</t>
  </si>
  <si>
    <t xml:space="preserve">zákon č. 186/2016 Sb., o hazardních hrách - § 12 </t>
  </si>
  <si>
    <t>1/2024: o regulaci provozování hazardních her</t>
  </si>
  <si>
    <t>1079887561</t>
  </si>
  <si>
    <t>3/2022</t>
  </si>
  <si>
    <t>kterým se vydává ceník za užití místních komunikací nebo jejich určených úseků vymezených v nařízení města Mnichovo Hradiště k stání silničního motorového vozidla</t>
  </si>
  <si>
    <t>2022-09-01</t>
  </si>
  <si>
    <t>2/2023: o ceně placeného stání silničních motorových vozidel na vymezených úsecích místních komunikací ve městě Mnichovo Hradiště sjednané v souladu s cenovými předpisy; 2/2023: o ceně placeného stání silničních motorových vozidel na vymezených úsecích místních komunikací ve městě Mnichovo Hradiště sjednané v souladu s cenovými předpisy</t>
  </si>
  <si>
    <t>1065848786</t>
  </si>
  <si>
    <t>2/2022</t>
  </si>
  <si>
    <t>kterým se vymezují oblasti města Mnichovo Hradiště, ve kterých lze místní komunikace nebo jejich určené úseky užít ke stání vozidla za cenu sjednanou v souladu s cenovými předpisy</t>
  </si>
  <si>
    <t>1/2021: kterým se vymezují oblasti města Mnichovo Hradiště, ve kterých lze místní komunikace nebo  jejich určené úseky užít ke stání vozidla za cenu sjednanou v souladu s cenovými předpisy</t>
  </si>
  <si>
    <t>1065845480</t>
  </si>
  <si>
    <t>2/2016</t>
  </si>
  <si>
    <t>o veřejném pořádku, opatření k jeho zabezpečení,  čistotě ve městě a ochraně nočního klidu</t>
  </si>
  <si>
    <t>2016-09-30</t>
  </si>
  <si>
    <t>Dle přechodného ustanovení</t>
  </si>
  <si>
    <t>pohyb psů; veřejný pořádek - podmínky pro pořádání veřejně přístupných akcí; pohyb psů; veřejný pořádek - údržba a ochrana veřejné zeleně; veřejný pořádek - chov a pohyb zvířat</t>
  </si>
  <si>
    <t>zákon č. 246/1992 Sb., na ochranu zvířat proti týrání - § 24 odst. 2; zákon č. 128/2000 Sb., o obcích - § 10 písm. b) - podmínky pro pořádání veřejně přístupných akcí; zákon č. 246/1992 Sb., na ochranu zvířat proti týrání - § 24 odst. 2; zákon č. 128/2000 Sb., o obcích - § 10 písm. c) - údržba a ochrana veřejné zeleně; zákon č. 128/2000 Sb., o obcích - § 10 písm. a)  - chov a pohyb zvířat</t>
  </si>
  <si>
    <t>2/2024: o veřejném pořádku, opatření k jeho zabezpečení, čistotě ve městě a ochraně nočního klidu</t>
  </si>
  <si>
    <t>1048552915</t>
  </si>
  <si>
    <t>2/2021</t>
  </si>
  <si>
    <t>2022-01-01</t>
  </si>
  <si>
    <t>1048533700</t>
  </si>
  <si>
    <t>1/2021</t>
  </si>
  <si>
    <t>kterým se vymezují oblasti města Mnichovo Hradiště, ve kterých lze místní komunikace nebo  jejich určené úseky užít ke stání vozidla za cenu sjednanou v souladu s cenovými předpisy</t>
  </si>
  <si>
    <t>2021-10-14</t>
  </si>
  <si>
    <t>1048491310</t>
  </si>
  <si>
    <t>1/2020</t>
  </si>
  <si>
    <t>kterým se stanovuje cena nájemného z pozemků pro hrobová místa a za služby související s nájmem hrobového místa na veřejných pohřebištích obce Mnichovo Hradiště</t>
  </si>
  <si>
    <t>2020-09-25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</si>
  <si>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</si>
  <si>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</si>
  <si>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</si>
  <si>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</si>
  <si>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1048455530</t>
  </si>
  <si>
    <t>2021-07-13</t>
  </si>
  <si>
    <t>1048446059</t>
  </si>
  <si>
    <t>o zákazu konzumace alkoholických nápojů na veřejném prostranství</t>
  </si>
  <si>
    <t>2020-07-15</t>
  </si>
  <si>
    <t>veřejný pořádek - konzumace alkoholu</t>
  </si>
  <si>
    <t>zákon č. 128/2000 Sb., o obcích - § 10 písm. a) - konzumace alkoholu</t>
  </si>
  <si>
    <t>1048388456</t>
  </si>
  <si>
    <t>5/2019</t>
  </si>
  <si>
    <t>2020-01-01</t>
  </si>
  <si>
    <t>1048377434</t>
  </si>
  <si>
    <t>4/2019</t>
  </si>
  <si>
    <t>1048362569</t>
  </si>
  <si>
    <t>2/2019</t>
  </si>
  <si>
    <t>o stanovení koeficientu pro výpočet daně z nemovitých věcí</t>
  </si>
  <si>
    <t>daň z nemovitých věcí - koeficient u staveb a jednotek; daň z nemovitých věcí - koeficient u pozemků; daň z nemovitých věcí - koeficient u staveb a jednotek; daň z nemovitých věcí - místní koeficient</t>
  </si>
  <si>
    <t>zákon č. 338/1992 Sb., o dani z nemovitých věcí - § 11 odst. 3 písm. a)  ; zákon č. 338/1992 Sb., o dani z nemovitých věcí - § 6 odst. 4 písm. b); zákon č. 338/1992 Sb., o dani z nemovitých věcí - § 11 odst. 3 písm. b)  ; zákon č. 338/1992 Sb., o dani z nemovitých věcí - § 12</t>
  </si>
  <si>
    <t>4/2024: o stanovení koeficientů pro výpočet daně z nemovitých věcí; 4/2024: o stanovení koeficientů pro výpočet daně z nemovitých věcí</t>
  </si>
  <si>
    <t>1048175485</t>
  </si>
  <si>
    <t>3/2015</t>
  </si>
  <si>
    <t>Doplnění nařízení města 1/2015 Zákaz pochůzkového a podomního prodeje</t>
  </si>
  <si>
    <t>2015-05-20</t>
  </si>
  <si>
    <t>regulace podomního a pochůzkového prodeje a nabízení služeb</t>
  </si>
  <si>
    <t xml:space="preserve">zákon č. 455/1991 Sb., živnostenský zákon - § 18 odst. 4 </t>
  </si>
  <si>
    <t>1/2015: Zákaz pochůzkového a podomního prodeje</t>
  </si>
  <si>
    <t>1045629487</t>
  </si>
  <si>
    <t>1/2015</t>
  </si>
  <si>
    <t>Zákaz pochůzkového a podomního prodeje</t>
  </si>
  <si>
    <t>2015-04-15</t>
  </si>
  <si>
    <t>3/2015: Doplnění nařízení města 1/2015 Zákaz pochůzkového a podomního prodeje</t>
  </si>
  <si>
    <t>1045625700</t>
  </si>
  <si>
    <t>2/2011</t>
  </si>
  <si>
    <t>kterým se stanovují rozsah, způsob a lhůty odstraňování závad ve schůdnosti chodníků a místních komunikací a kterým se vymezují úseky místních komunikací a chodníků, na kterých se pro jejich malý dopravní význam nezajišťuje sjízdnost a schůdnost odstraňováním sněhu a náledí</t>
  </si>
  <si>
    <t>2011-11-14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</si>
  <si>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</si>
  <si>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</si>
  <si>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1040516840</t>
  </si>
  <si>
    <t>4/2011</t>
  </si>
  <si>
    <t>2012-01-01</t>
  </si>
  <si>
    <t>1/2006: požární řád města Mnichovo Hradiště</t>
  </si>
  <si>
    <t>5/2024: požární řád města Mnichovo Hradiště</t>
  </si>
  <si>
    <t>1040494656</t>
  </si>
  <si>
    <t>1/2006</t>
  </si>
  <si>
    <t>2006-03-01</t>
  </si>
  <si>
    <t>4/2011: požární řád města Mnichovo Hradiště</t>
  </si>
  <si>
    <t>1040489663</t>
  </si>
  <si>
    <t>3/2012</t>
  </si>
  <si>
    <t>o zřízení městské policie</t>
  </si>
  <si>
    <t>2012-08-01</t>
  </si>
  <si>
    <t>2/2025: kterou se mění obecně závazná vyhláška č. 1/2003,  o zřízení městské policie; 2/2025: kterou se mění obecně závazná vyhláška č. 1/2003,  o zřízení městské policie</t>
  </si>
  <si>
    <t>1040482129</t>
  </si>
  <si>
    <t>1/2003</t>
  </si>
  <si>
    <t>2003-05-01</t>
  </si>
  <si>
    <t>3/2012: o zřízení městské policie; 2/2025: kterou se mění obecně závazná vyhláška č. 1/2003,  o zřízení městské policie</t>
  </si>
  <si>
    <t>1040452658</t>
  </si>
  <si>
    <t>1/2022</t>
  </si>
  <si>
    <t>kterou se stanoví školské obvody základních škol zřízených městem Mnichovo Hradiště a část školského obvodu základní školy zřízené městem Mnichovo Hradiště</t>
  </si>
  <si>
    <t>2022-03-08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</si>
  <si>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</si>
  <si>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</si>
  <si>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1005692878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</si>
</sst>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48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45964</v>
      </c>
      <c r="I2" s="1">
        <v>45971.62474112541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HYPERLINK("https://sbirkapp.gov.cz/detail/SPPHWBOW3PONJWA4", "https://sbirkapp.gov.cz/detail/SPPHWBOW3PONJWA4")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45894</v>
      </c>
      <c r="I3" s="1">
        <v>45895.42596365985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HYPERLINK("https://sbirkapp.gov.cz/detail/SPPWDDMQO5HHL6I4", "https://sbirkapp.gov.cz/detail/SPPWDDMQO5HHL6I4")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45824</v>
      </c>
      <c r="I4" s="1">
        <v>45827.58070470905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HYPERLINK("https://sbirkapp.gov.cz/detail/SPPIO56V4JBJTTF4", "https://sbirkapp.gov.cz/detail/SPPIO56V4JBJTTF4")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45824</v>
      </c>
      <c r="I5" s="1">
        <v>45826.40507811786</v>
      </c>
      <c r="J5" t="s">
        <v>53</v>
      </c>
      <c r="K5" t="s">
        <v>31</v>
      </c>
      <c r="M5" t="s">
        <v>54</v>
      </c>
      <c r="N5" t="s">
        <v>55</v>
      </c>
      <c r="P5" t="s">
        <v>56</v>
      </c>
      <c r="S5" t="b">
        <v>1</v>
      </c>
      <c r="U5" s="2">
        <f>HYPERLINK("https://sbirkapp.gov.cz/detail/SPPDJC6DO43JEPMC", "https://sbirkapp.gov.cz/detail/SPPDJC6DO43JEPMC")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45705</v>
      </c>
      <c r="I6" s="1">
        <v>45708.37036853175</v>
      </c>
      <c r="J6" t="s">
        <v>60</v>
      </c>
      <c r="K6" t="s">
        <v>31</v>
      </c>
      <c r="M6" t="s">
        <v>61</v>
      </c>
      <c r="N6" t="s">
        <v>62</v>
      </c>
      <c r="O6" t="s">
        <v>63</v>
      </c>
      <c r="P6" t="s">
        <v>64</v>
      </c>
      <c r="S6" t="b">
        <v>1</v>
      </c>
      <c r="U6" s="2">
        <f>HYPERLINK("https://sbirkapp.gov.cz/detail/SPPDWXZXKSQ7WXRQ", "https://sbirkapp.gov.cz/detail/SPPDWXZXKSQ7WXRQ")</f>
        <v>0</v>
      </c>
      <c r="V6" t="s">
        <v>65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66</v>
      </c>
      <c r="F7" t="s">
        <v>28</v>
      </c>
      <c r="G7" t="s">
        <v>67</v>
      </c>
      <c r="H7" s="1">
        <v>45705</v>
      </c>
      <c r="I7" s="1">
        <v>45706.5095194408</v>
      </c>
      <c r="J7" t="s">
        <v>68</v>
      </c>
      <c r="K7" t="s">
        <v>31</v>
      </c>
      <c r="M7" t="s">
        <v>69</v>
      </c>
      <c r="N7" t="s">
        <v>70</v>
      </c>
      <c r="S7" t="b">
        <v>1</v>
      </c>
      <c r="U7" s="2">
        <f>HYPERLINK("https://sbirkapp.gov.cz/detail/SPPHZJJRUILBWY4U", "https://sbirkapp.gov.cz/detail/SPPHZJJRUILBWY4U")</f>
        <v>0</v>
      </c>
      <c r="V7" t="s">
        <v>71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72</v>
      </c>
      <c r="F8" t="s">
        <v>28</v>
      </c>
      <c r="G8" t="s">
        <v>73</v>
      </c>
      <c r="H8" s="1">
        <v>45642</v>
      </c>
      <c r="I8" s="1">
        <v>45643.31971404934</v>
      </c>
      <c r="J8" t="s">
        <v>74</v>
      </c>
      <c r="K8" t="s">
        <v>31</v>
      </c>
      <c r="M8" t="s">
        <v>75</v>
      </c>
      <c r="N8" t="s">
        <v>76</v>
      </c>
      <c r="P8" t="s">
        <v>77</v>
      </c>
      <c r="S8" t="b">
        <v>1</v>
      </c>
      <c r="U8" s="2">
        <f>HYPERLINK("https://sbirkapp.gov.cz/detail/SPPHJ43ALG222DD2", "https://sbirkapp.gov.cz/detail/SPPHJ43ALG222DD2")</f>
        <v>0</v>
      </c>
      <c r="V8" t="s">
        <v>78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79</v>
      </c>
      <c r="F9" t="s">
        <v>28</v>
      </c>
      <c r="G9" t="s">
        <v>80</v>
      </c>
      <c r="H9" s="1">
        <v>45600</v>
      </c>
      <c r="I9" s="1">
        <v>45601.43447340577</v>
      </c>
      <c r="J9" t="s">
        <v>81</v>
      </c>
      <c r="K9" t="s">
        <v>31</v>
      </c>
      <c r="M9" t="s">
        <v>82</v>
      </c>
      <c r="N9" t="s">
        <v>83</v>
      </c>
      <c r="P9" t="s">
        <v>84</v>
      </c>
      <c r="S9" t="b">
        <v>1</v>
      </c>
      <c r="U9" s="2">
        <f>HYPERLINK("https://sbirkapp.gov.cz/detail/SPPDIKB2PWSY2WLQ", "https://sbirkapp.gov.cz/detail/SPPDIKB2PWSY2WLQ")</f>
        <v>0</v>
      </c>
      <c r="V9" t="s">
        <v>85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86</v>
      </c>
      <c r="F10" t="s">
        <v>28</v>
      </c>
      <c r="G10" t="s">
        <v>87</v>
      </c>
      <c r="H10" s="1">
        <v>45544</v>
      </c>
      <c r="I10" s="1">
        <v>45546.63339065544</v>
      </c>
      <c r="J10" t="s">
        <v>74</v>
      </c>
      <c r="K10" t="s">
        <v>31</v>
      </c>
      <c r="M10" t="s">
        <v>88</v>
      </c>
      <c r="N10" t="s">
        <v>89</v>
      </c>
      <c r="P10" t="s">
        <v>90</v>
      </c>
      <c r="S10" t="b">
        <v>1</v>
      </c>
      <c r="U10" s="2">
        <f>HYPERLINK("https://sbirkapp.gov.cz/detail/SPPDW6EKQ2PAJBOQ", "https://sbirkapp.gov.cz/detail/SPPDW6EKQ2PAJBOQ")</f>
        <v>0</v>
      </c>
      <c r="V10" t="s">
        <v>91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92</v>
      </c>
      <c r="F11" t="s">
        <v>28</v>
      </c>
      <c r="G11" t="s">
        <v>93</v>
      </c>
      <c r="H11" s="1">
        <v>45544</v>
      </c>
      <c r="I11" s="1">
        <v>45546.62908776211</v>
      </c>
      <c r="J11" t="s">
        <v>94</v>
      </c>
      <c r="K11" t="s">
        <v>31</v>
      </c>
      <c r="M11" t="s">
        <v>95</v>
      </c>
      <c r="N11" t="s">
        <v>96</v>
      </c>
      <c r="P11" t="s">
        <v>97</v>
      </c>
      <c r="R11" t="s">
        <v>98</v>
      </c>
      <c r="S11" t="b">
        <v>0</v>
      </c>
      <c r="T11" s="1">
        <v>45992</v>
      </c>
      <c r="U11" s="2">
        <f>HYPERLINK("https://sbirkapp.gov.cz/detail/SPPGMTLOIB2ZOVBO", "https://sbirkapp.gov.cz/detail/SPPGMTLOIB2ZOVBO")</f>
        <v>0</v>
      </c>
      <c r="V11" t="s">
        <v>99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100</v>
      </c>
      <c r="F12" t="s">
        <v>28</v>
      </c>
      <c r="G12" t="s">
        <v>101</v>
      </c>
      <c r="H12" s="1">
        <v>45544</v>
      </c>
      <c r="I12" s="1">
        <v>45546.62158915091</v>
      </c>
      <c r="J12" t="s">
        <v>94</v>
      </c>
      <c r="K12" t="s">
        <v>31</v>
      </c>
      <c r="M12" t="s">
        <v>102</v>
      </c>
      <c r="N12" t="s">
        <v>103</v>
      </c>
      <c r="P12" t="s">
        <v>104</v>
      </c>
      <c r="S12" t="b">
        <v>1</v>
      </c>
      <c r="U12" s="2">
        <f>HYPERLINK("https://sbirkapp.gov.cz/detail/SPPU66VCZAUKPEU4", "https://sbirkapp.gov.cz/detail/SPPU66VCZAUKPEU4")</f>
        <v>0</v>
      </c>
      <c r="V12" t="s">
        <v>105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106</v>
      </c>
      <c r="F13" t="s">
        <v>28</v>
      </c>
      <c r="G13" t="s">
        <v>107</v>
      </c>
      <c r="H13" s="1">
        <v>45460</v>
      </c>
      <c r="I13" s="1">
        <v>45461.3614039755</v>
      </c>
      <c r="J13" t="s">
        <v>108</v>
      </c>
      <c r="K13" t="s">
        <v>31</v>
      </c>
      <c r="M13" t="s">
        <v>109</v>
      </c>
      <c r="N13" t="s">
        <v>110</v>
      </c>
      <c r="P13" t="s">
        <v>111</v>
      </c>
      <c r="S13" t="b">
        <v>1</v>
      </c>
      <c r="U13" s="2">
        <f>HYPERLINK("https://sbirkapp.gov.cz/detail/SPPCZ6PQS3UOQMXA", "https://sbirkapp.gov.cz/detail/SPPCZ6PQS3UOQMXA")</f>
        <v>0</v>
      </c>
      <c r="V13" t="s">
        <v>112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113</v>
      </c>
      <c r="F14" t="s">
        <v>28</v>
      </c>
      <c r="G14" t="s">
        <v>45</v>
      </c>
      <c r="H14" s="1">
        <v>45271</v>
      </c>
      <c r="I14" s="1">
        <v>45273.34377581521</v>
      </c>
      <c r="J14" t="s">
        <v>114</v>
      </c>
      <c r="K14" t="s">
        <v>31</v>
      </c>
      <c r="M14" t="s">
        <v>47</v>
      </c>
      <c r="N14" t="s">
        <v>48</v>
      </c>
      <c r="P14" t="s">
        <v>115</v>
      </c>
      <c r="R14" t="s">
        <v>116</v>
      </c>
      <c r="S14" t="b">
        <v>0</v>
      </c>
      <c r="T14" s="1">
        <v>45842</v>
      </c>
      <c r="U14" s="2">
        <f>HYPERLINK("https://sbirkapp.gov.cz/detail/SPP7ACRJ7KQU5IBA", "https://sbirkapp.gov.cz/detail/SPP7ACRJ7KQU5IBA")</f>
        <v>0</v>
      </c>
      <c r="V14" t="s">
        <v>117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118</v>
      </c>
      <c r="F15" t="s">
        <v>28</v>
      </c>
      <c r="G15" t="s">
        <v>52</v>
      </c>
      <c r="H15" s="1">
        <v>45271</v>
      </c>
      <c r="I15" s="1">
        <v>45273.33945714586</v>
      </c>
      <c r="J15" t="s">
        <v>114</v>
      </c>
      <c r="K15" t="s">
        <v>31</v>
      </c>
      <c r="M15" t="s">
        <v>54</v>
      </c>
      <c r="N15" t="s">
        <v>55</v>
      </c>
      <c r="P15" t="s">
        <v>119</v>
      </c>
      <c r="R15" t="s">
        <v>120</v>
      </c>
      <c r="S15" t="b">
        <v>0</v>
      </c>
      <c r="T15" s="1">
        <v>45841</v>
      </c>
      <c r="U15" s="2">
        <f>HYPERLINK("https://sbirkapp.gov.cz/detail/SPP5LI4OJUYMXWJY", "https://sbirkapp.gov.cz/detail/SPP5LI4OJUYMXWJY")</f>
        <v>0</v>
      </c>
      <c r="V15" t="s">
        <v>121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122</v>
      </c>
      <c r="F16" t="s">
        <v>28</v>
      </c>
      <c r="G16" t="s">
        <v>73</v>
      </c>
      <c r="H16" s="1">
        <v>45271</v>
      </c>
      <c r="I16" s="1">
        <v>45273.33834915647</v>
      </c>
      <c r="J16" t="s">
        <v>114</v>
      </c>
      <c r="K16" t="s">
        <v>31</v>
      </c>
      <c r="M16" t="s">
        <v>75</v>
      </c>
      <c r="N16" t="s">
        <v>76</v>
      </c>
      <c r="P16" t="s">
        <v>123</v>
      </c>
      <c r="R16" t="s">
        <v>124</v>
      </c>
      <c r="S16" t="b">
        <v>0</v>
      </c>
      <c r="T16" s="1">
        <v>45658</v>
      </c>
      <c r="U16" s="2">
        <f>HYPERLINK("https://sbirkapp.gov.cz/detail/SPPIZ3IBU64KSU7I", "https://sbirkapp.gov.cz/detail/SPPIZ3IBU64KSU7I")</f>
        <v>0</v>
      </c>
      <c r="V16" t="s">
        <v>125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126</v>
      </c>
      <c r="F17" t="s">
        <v>28</v>
      </c>
      <c r="G17" t="s">
        <v>127</v>
      </c>
      <c r="H17" s="1">
        <v>45271</v>
      </c>
      <c r="I17" s="1">
        <v>45273.33619598179</v>
      </c>
      <c r="J17" t="s">
        <v>114</v>
      </c>
      <c r="K17" t="s">
        <v>31</v>
      </c>
      <c r="M17" t="s">
        <v>128</v>
      </c>
      <c r="N17" t="s">
        <v>129</v>
      </c>
      <c r="S17" t="b">
        <v>1</v>
      </c>
      <c r="U17" s="2">
        <f>HYPERLINK("https://sbirkapp.gov.cz/detail/SPPQFYQESBVFEMNM", "https://sbirkapp.gov.cz/detail/SPPQFYQESBVFEMNM")</f>
        <v>0</v>
      </c>
      <c r="V17" t="s">
        <v>130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131</v>
      </c>
      <c r="F18" t="s">
        <v>37</v>
      </c>
      <c r="G18" t="s">
        <v>132</v>
      </c>
      <c r="H18" s="1">
        <v>45159</v>
      </c>
      <c r="I18" s="1">
        <v>45173.36328318558</v>
      </c>
      <c r="J18" t="s">
        <v>133</v>
      </c>
      <c r="K18" t="s">
        <v>31</v>
      </c>
      <c r="M18" t="s">
        <v>40</v>
      </c>
      <c r="N18" t="s">
        <v>41</v>
      </c>
      <c r="P18" t="s">
        <v>134</v>
      </c>
      <c r="S18" t="b">
        <v>1</v>
      </c>
      <c r="U18" s="2">
        <f>HYPERLINK("https://sbirkapp.gov.cz/detail/SPPY645REXMAOP72", "https://sbirkapp.gov.cz/detail/SPPY645REXMAOP72")</f>
        <v>0</v>
      </c>
      <c r="V18" t="s">
        <v>135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136</v>
      </c>
      <c r="F19" t="s">
        <v>37</v>
      </c>
      <c r="G19" t="s">
        <v>137</v>
      </c>
      <c r="H19" s="1">
        <v>45159</v>
      </c>
      <c r="I19" s="1">
        <v>45173.35960998795</v>
      </c>
      <c r="J19" t="s">
        <v>133</v>
      </c>
      <c r="K19" t="s">
        <v>31</v>
      </c>
      <c r="M19" t="s">
        <v>40</v>
      </c>
      <c r="N19" t="s">
        <v>41</v>
      </c>
      <c r="P19" t="s">
        <v>138</v>
      </c>
      <c r="R19" t="s">
        <v>139</v>
      </c>
      <c r="S19" t="b">
        <v>0</v>
      </c>
      <c r="T19" s="1">
        <v>45910</v>
      </c>
      <c r="U19" s="2">
        <f>HYPERLINK("https://sbirkapp.gov.cz/detail/SPPE65HJIN53P4QU", "https://sbirkapp.gov.cz/detail/SPPE65HJIN53P4QU")</f>
        <v>0</v>
      </c>
      <c r="V19" t="s">
        <v>140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141</v>
      </c>
      <c r="F20" t="s">
        <v>28</v>
      </c>
      <c r="G20" t="s">
        <v>73</v>
      </c>
      <c r="H20" s="1">
        <v>44902</v>
      </c>
      <c r="I20" s="1">
        <v>44903.57424636243</v>
      </c>
      <c r="J20" t="s">
        <v>142</v>
      </c>
      <c r="K20" t="s">
        <v>31</v>
      </c>
      <c r="M20" t="s">
        <v>75</v>
      </c>
      <c r="N20" t="s">
        <v>76</v>
      </c>
      <c r="P20" t="s">
        <v>143</v>
      </c>
      <c r="R20" t="s">
        <v>77</v>
      </c>
      <c r="S20" t="b">
        <v>0</v>
      </c>
      <c r="T20" s="1">
        <v>45292</v>
      </c>
      <c r="U20" s="2">
        <f>HYPERLINK("https://sbirkapp.gov.cz/detail/SPP54IW6B5DKQV5Q", "https://sbirkapp.gov.cz/detail/SPP54IW6B5DKQV5Q")</f>
        <v>0</v>
      </c>
      <c r="V20" t="s">
        <v>144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145</v>
      </c>
      <c r="F21" t="s">
        <v>28</v>
      </c>
      <c r="G21" t="s">
        <v>107</v>
      </c>
      <c r="H21" s="1">
        <v>44809</v>
      </c>
      <c r="I21" s="1">
        <v>44811.38407256275</v>
      </c>
      <c r="J21" t="s">
        <v>146</v>
      </c>
      <c r="K21" t="s">
        <v>31</v>
      </c>
      <c r="M21" t="s">
        <v>109</v>
      </c>
      <c r="N21" t="s">
        <v>147</v>
      </c>
      <c r="R21" t="s">
        <v>148</v>
      </c>
      <c r="S21" t="b">
        <v>0</v>
      </c>
      <c r="T21" s="1">
        <v>45476</v>
      </c>
      <c r="U21" s="2">
        <f>HYPERLINK("https://sbirkapp.gov.cz/detail/SPPXMO6NPKFNHFNI", "https://sbirkapp.gov.cz/detail/SPPXMO6NPKFNHFNI")</f>
        <v>0</v>
      </c>
      <c r="V21" t="s">
        <v>149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37</v>
      </c>
      <c r="G22" t="s">
        <v>151</v>
      </c>
      <c r="H22" s="1">
        <v>44767</v>
      </c>
      <c r="I22" s="1">
        <v>44770.36791413314</v>
      </c>
      <c r="J22" t="s">
        <v>152</v>
      </c>
      <c r="K22" t="s">
        <v>31</v>
      </c>
      <c r="M22" t="s">
        <v>40</v>
      </c>
      <c r="N22" t="s">
        <v>41</v>
      </c>
      <c r="R22" t="s">
        <v>153</v>
      </c>
      <c r="S22" t="b">
        <v>0</v>
      </c>
      <c r="T22" s="1">
        <v>45188</v>
      </c>
      <c r="U22" s="2">
        <f>HYPERLINK("https://sbirkapp.gov.cz/detail/SPPNO5OA2CUOAH2C", "https://sbirkapp.gov.cz/detail/SPPNO5OA2CUOAH2C")</f>
        <v>0</v>
      </c>
      <c r="V22" t="s">
        <v>154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37</v>
      </c>
      <c r="G23" t="s">
        <v>156</v>
      </c>
      <c r="H23" s="1">
        <v>44767</v>
      </c>
      <c r="I23" s="1">
        <v>44770.36109556075</v>
      </c>
      <c r="J23" t="s">
        <v>152</v>
      </c>
      <c r="K23" t="s">
        <v>31</v>
      </c>
      <c r="M23" t="s">
        <v>40</v>
      </c>
      <c r="N23" t="s">
        <v>41</v>
      </c>
      <c r="P23" t="s">
        <v>157</v>
      </c>
      <c r="R23" t="s">
        <v>42</v>
      </c>
      <c r="S23" t="b">
        <v>0</v>
      </c>
      <c r="T23" s="1">
        <v>45188</v>
      </c>
      <c r="U23" s="2">
        <f>HYPERLINK("https://sbirkapp.gov.cz/detail/SPPKT4W4ZIHNDKO2", "https://sbirkapp.gov.cz/detail/SPPKT4W4ZIHNDKO2")</f>
        <v>0</v>
      </c>
      <c r="V23" t="s">
        <v>158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42628</v>
      </c>
      <c r="I24" s="1">
        <v>44721.56298463498</v>
      </c>
      <c r="J24" t="s">
        <v>161</v>
      </c>
      <c r="K24" t="s">
        <v>162</v>
      </c>
      <c r="L24" s="1">
        <v>42628</v>
      </c>
      <c r="M24" t="s">
        <v>163</v>
      </c>
      <c r="N24" t="s">
        <v>164</v>
      </c>
      <c r="R24" t="s">
        <v>165</v>
      </c>
      <c r="S24" t="b">
        <v>0</v>
      </c>
      <c r="T24" s="1">
        <v>45561</v>
      </c>
      <c r="U24" s="2">
        <f>HYPERLINK("https://sbirkapp.gov.cz/detail/SPPLA2TD5Z2MWJHU", "https://sbirkapp.gov.cz/detail/SPPLA2TD5Z2MWJHU")</f>
        <v>0</v>
      </c>
      <c r="V24" t="s">
        <v>166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167</v>
      </c>
      <c r="F25" t="s">
        <v>28</v>
      </c>
      <c r="G25" t="s">
        <v>73</v>
      </c>
      <c r="H25" s="1">
        <v>44512</v>
      </c>
      <c r="I25" s="1">
        <v>44721.54198023684</v>
      </c>
      <c r="J25" t="s">
        <v>168</v>
      </c>
      <c r="K25" t="s">
        <v>162</v>
      </c>
      <c r="L25" s="1">
        <v>44512</v>
      </c>
      <c r="M25" t="s">
        <v>75</v>
      </c>
      <c r="N25" t="s">
        <v>76</v>
      </c>
      <c r="R25" t="s">
        <v>123</v>
      </c>
      <c r="S25" t="b">
        <v>0</v>
      </c>
      <c r="T25" s="1">
        <v>44927</v>
      </c>
      <c r="U25" s="2">
        <f>HYPERLINK("https://sbirkapp.gov.cz/detail/SPPZZMHKAOGYGWCI", "https://sbirkapp.gov.cz/detail/SPPZZMHKAOGYGWCI")</f>
        <v>0</v>
      </c>
      <c r="V25" t="s">
        <v>169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170</v>
      </c>
      <c r="F26" t="s">
        <v>37</v>
      </c>
      <c r="G26" t="s">
        <v>171</v>
      </c>
      <c r="H26" s="1">
        <v>44466</v>
      </c>
      <c r="I26" s="1">
        <v>44721.49329453731</v>
      </c>
      <c r="J26" t="s">
        <v>172</v>
      </c>
      <c r="K26" t="s">
        <v>162</v>
      </c>
      <c r="L26" s="1">
        <v>44466</v>
      </c>
      <c r="M26" t="s">
        <v>40</v>
      </c>
      <c r="N26" t="s">
        <v>41</v>
      </c>
      <c r="R26" t="s">
        <v>138</v>
      </c>
      <c r="S26" t="b">
        <v>0</v>
      </c>
      <c r="T26" s="1">
        <v>44805</v>
      </c>
      <c r="U26" s="2">
        <f>HYPERLINK("https://sbirkapp.gov.cz/detail/SPPV2FB2NKQNTDXO", "https://sbirkapp.gov.cz/detail/SPPV2FB2NKQNTDXO")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37</v>
      </c>
      <c r="G27" t="s">
        <v>175</v>
      </c>
      <c r="H27" s="1">
        <v>44084</v>
      </c>
      <c r="I27" s="1">
        <v>44721.45295632846</v>
      </c>
      <c r="J27" t="s">
        <v>176</v>
      </c>
      <c r="K27" t="s">
        <v>162</v>
      </c>
      <c r="L27" s="1">
        <v>44084</v>
      </c>
      <c r="M27" t="s">
        <v>177</v>
      </c>
      <c r="N27" t="s">
        <v>178</v>
      </c>
      <c r="S27" t="s">
        <v>179</v>
      </c>
      <c r="T27" t="s">
        <v>180</v>
      </c>
      <c r="U27" s="2">
        <f>HYPERLINK("https://sbirkapp.gov.cz/detail/SPPTAZSOPYHSXXMW", "https://sbirkapp.gov.cz/detail/SPPTAZSOPYHSXXMW")</f>
        <v>0</v>
      </c>
      <c r="V27" t="s">
        <v>181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170</v>
      </c>
      <c r="F28" t="s">
        <v>28</v>
      </c>
      <c r="G28" t="s">
        <v>93</v>
      </c>
      <c r="H28" s="1">
        <v>44375</v>
      </c>
      <c r="I28" s="1">
        <v>44721.44082527429</v>
      </c>
      <c r="J28" t="s">
        <v>182</v>
      </c>
      <c r="K28" t="s">
        <v>162</v>
      </c>
      <c r="L28" s="1">
        <v>44375</v>
      </c>
      <c r="M28" t="s">
        <v>95</v>
      </c>
      <c r="N28" t="s">
        <v>96</v>
      </c>
      <c r="R28" t="s">
        <v>34</v>
      </c>
      <c r="S28" t="b">
        <v>0</v>
      </c>
      <c r="T28" s="1">
        <v>45561</v>
      </c>
      <c r="U28" s="2">
        <f>HYPERLINK("https://sbirkapp.gov.cz/detail/SPP7ZQKJVKOBTXHY", "https://sbirkapp.gov.cz/detail/SPP7ZQKJVKOBTXHY")</f>
        <v>0</v>
      </c>
      <c r="V28" t="s">
        <v>183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174</v>
      </c>
      <c r="F29" t="s">
        <v>28</v>
      </c>
      <c r="G29" t="s">
        <v>184</v>
      </c>
      <c r="H29" s="1">
        <v>44011</v>
      </c>
      <c r="I29" s="1">
        <v>44721.38404614085</v>
      </c>
      <c r="J29" t="s">
        <v>185</v>
      </c>
      <c r="K29" t="s">
        <v>162</v>
      </c>
      <c r="L29" s="1">
        <v>44011</v>
      </c>
      <c r="M29" t="s">
        <v>186</v>
      </c>
      <c r="N29" t="s">
        <v>187</v>
      </c>
      <c r="S29" t="b">
        <v>1</v>
      </c>
      <c r="U29" s="2">
        <f>HYPERLINK("https://sbirkapp.gov.cz/detail/SPPDIT2PTBM7N466", "https://sbirkapp.gov.cz/detail/SPPDIT2PTBM7N466")</f>
        <v>0</v>
      </c>
      <c r="V29" t="s">
        <v>188</v>
      </c>
      <c r="W29">
        <v>3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45</v>
      </c>
      <c r="H30" s="1">
        <v>43811</v>
      </c>
      <c r="I30" s="1">
        <v>44721.37358103223</v>
      </c>
      <c r="J30" t="s">
        <v>190</v>
      </c>
      <c r="K30" t="s">
        <v>162</v>
      </c>
      <c r="L30" s="1">
        <v>43811</v>
      </c>
      <c r="M30" t="s">
        <v>47</v>
      </c>
      <c r="N30" t="s">
        <v>48</v>
      </c>
      <c r="R30" t="s">
        <v>49</v>
      </c>
      <c r="S30" t="b">
        <v>0</v>
      </c>
      <c r="T30" s="1">
        <v>45292</v>
      </c>
      <c r="U30" s="2">
        <f>HYPERLINK("https://sbirkapp.gov.cz/detail/SPPYYVIBYCMFLIX4", "https://sbirkapp.gov.cz/detail/SPPYYVIBYCMFLIX4")</f>
        <v>0</v>
      </c>
      <c r="V30" t="s">
        <v>191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192</v>
      </c>
      <c r="F31" t="s">
        <v>28</v>
      </c>
      <c r="G31" t="s">
        <v>52</v>
      </c>
      <c r="H31" s="1">
        <v>43811</v>
      </c>
      <c r="I31" s="1">
        <v>44721.35317664485</v>
      </c>
      <c r="J31" t="s">
        <v>190</v>
      </c>
      <c r="K31" t="s">
        <v>162</v>
      </c>
      <c r="L31" s="1">
        <v>43811</v>
      </c>
      <c r="M31" t="s">
        <v>54</v>
      </c>
      <c r="N31" t="s">
        <v>55</v>
      </c>
      <c r="R31" t="s">
        <v>56</v>
      </c>
      <c r="S31" t="b">
        <v>0</v>
      </c>
      <c r="T31" s="1">
        <v>45292</v>
      </c>
      <c r="U31" s="2">
        <f>HYPERLINK("https://sbirkapp.gov.cz/detail/SPPIXY5KITBW64DA", "https://sbirkapp.gov.cz/detail/SPPIXY5KITBW64DA")</f>
        <v>0</v>
      </c>
      <c r="V31" t="s">
        <v>193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194</v>
      </c>
      <c r="F32" t="s">
        <v>28</v>
      </c>
      <c r="G32" t="s">
        <v>195</v>
      </c>
      <c r="H32" s="1">
        <v>43635</v>
      </c>
      <c r="I32" s="1">
        <v>44720.70553413383</v>
      </c>
      <c r="J32" t="s">
        <v>190</v>
      </c>
      <c r="K32" t="s">
        <v>162</v>
      </c>
      <c r="L32" s="1">
        <v>43635</v>
      </c>
      <c r="M32" t="s">
        <v>196</v>
      </c>
      <c r="N32" t="s">
        <v>197</v>
      </c>
      <c r="R32" t="s">
        <v>198</v>
      </c>
      <c r="S32" t="b">
        <v>0</v>
      </c>
      <c r="T32" s="1">
        <v>45658</v>
      </c>
      <c r="U32" s="2">
        <f>HYPERLINK("https://sbirkapp.gov.cz/detail/SPPSONYJUNFNZEJE", "https://sbirkapp.gov.cz/detail/SPPSONYJUNFNZEJE")</f>
        <v>0</v>
      </c>
      <c r="V32" t="s">
        <v>199</v>
      </c>
      <c r="W32">
        <v>2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200</v>
      </c>
      <c r="F33" t="s">
        <v>37</v>
      </c>
      <c r="G33" t="s">
        <v>201</v>
      </c>
      <c r="H33" s="1">
        <v>42129</v>
      </c>
      <c r="I33" s="1">
        <v>44713.66292335666</v>
      </c>
      <c r="J33" t="s">
        <v>202</v>
      </c>
      <c r="K33" t="s">
        <v>162</v>
      </c>
      <c r="L33" s="1">
        <v>42129</v>
      </c>
      <c r="M33" t="s">
        <v>203</v>
      </c>
      <c r="N33" t="s">
        <v>204</v>
      </c>
      <c r="O33" t="s">
        <v>205</v>
      </c>
      <c r="S33" t="b">
        <v>1</v>
      </c>
      <c r="U33" s="2">
        <f>HYPERLINK("https://sbirkapp.gov.cz/detail/SPPHIC6QQ3NBK3WE", "https://sbirkapp.gov.cz/detail/SPPHIC6QQ3NBK3WE")</f>
        <v>0</v>
      </c>
      <c r="V33" t="s">
        <v>206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207</v>
      </c>
      <c r="F34" t="s">
        <v>37</v>
      </c>
      <c r="G34" t="s">
        <v>208</v>
      </c>
      <c r="H34" s="1">
        <v>42094</v>
      </c>
      <c r="I34" s="1">
        <v>44713.65768885575</v>
      </c>
      <c r="J34" t="s">
        <v>209</v>
      </c>
      <c r="K34" t="s">
        <v>162</v>
      </c>
      <c r="L34" s="1">
        <v>42094</v>
      </c>
      <c r="M34" t="s">
        <v>203</v>
      </c>
      <c r="N34" t="s">
        <v>204</v>
      </c>
      <c r="Q34" t="s">
        <v>210</v>
      </c>
      <c r="S34" t="b">
        <v>1</v>
      </c>
      <c r="U34" s="2">
        <f>HYPERLINK("https://sbirkapp.gov.cz/detail/SPPBFWWTKUMHFDZG", "https://sbirkapp.gov.cz/detail/SPPBFWWTKUMHFDZG")</f>
        <v>0</v>
      </c>
      <c r="V34" t="s">
        <v>211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212</v>
      </c>
      <c r="F35" t="s">
        <v>37</v>
      </c>
      <c r="G35" t="s">
        <v>213</v>
      </c>
      <c r="H35" s="1">
        <v>40841</v>
      </c>
      <c r="I35" s="1">
        <v>44699.70559208362</v>
      </c>
      <c r="J35" t="s">
        <v>214</v>
      </c>
      <c r="K35" t="s">
        <v>162</v>
      </c>
      <c r="L35" s="1">
        <v>40841</v>
      </c>
      <c r="M35" t="s">
        <v>215</v>
      </c>
      <c r="N35" t="s">
        <v>216</v>
      </c>
      <c r="S35" t="b">
        <v>1</v>
      </c>
      <c r="U35" s="2">
        <f>HYPERLINK("https://sbirkapp.gov.cz/detail/SPP4ZKFE5XB7MF44", "https://sbirkapp.gov.cz/detail/SPP4ZKFE5XB7MF44")</f>
        <v>0</v>
      </c>
      <c r="V35" t="s">
        <v>217</v>
      </c>
      <c r="W35">
        <v>3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218</v>
      </c>
      <c r="F36" t="s">
        <v>28</v>
      </c>
      <c r="G36" t="s">
        <v>80</v>
      </c>
      <c r="H36" s="1">
        <v>40890</v>
      </c>
      <c r="I36" s="1">
        <v>44699.68307569506</v>
      </c>
      <c r="J36" t="s">
        <v>219</v>
      </c>
      <c r="K36" t="s">
        <v>162</v>
      </c>
      <c r="L36" s="1">
        <v>40890</v>
      </c>
      <c r="M36" t="s">
        <v>82</v>
      </c>
      <c r="N36" t="s">
        <v>83</v>
      </c>
      <c r="O36" t="s">
        <v>220</v>
      </c>
      <c r="R36" t="s">
        <v>221</v>
      </c>
      <c r="S36" t="b">
        <v>0</v>
      </c>
      <c r="T36" s="1">
        <v>45616</v>
      </c>
      <c r="U36" s="2">
        <f>HYPERLINK("https://sbirkapp.gov.cz/detail/SPPL5SZ4DJMQPYCS", "https://sbirkapp.gov.cz/detail/SPPL5SZ4DJMQPYCS")</f>
        <v>0</v>
      </c>
      <c r="V36" t="s">
        <v>222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223</v>
      </c>
      <c r="F37" t="s">
        <v>28</v>
      </c>
      <c r="G37" t="s">
        <v>80</v>
      </c>
      <c r="H37" s="1">
        <v>38771</v>
      </c>
      <c r="I37" s="1">
        <v>44699.67729247236</v>
      </c>
      <c r="J37" t="s">
        <v>224</v>
      </c>
      <c r="K37" t="s">
        <v>162</v>
      </c>
      <c r="L37" s="1">
        <v>38771</v>
      </c>
      <c r="M37" t="s">
        <v>82</v>
      </c>
      <c r="N37" t="s">
        <v>83</v>
      </c>
      <c r="Q37" t="s">
        <v>225</v>
      </c>
      <c r="R37" t="s">
        <v>221</v>
      </c>
      <c r="S37" t="b">
        <v>0</v>
      </c>
      <c r="T37" s="1">
        <v>45616</v>
      </c>
      <c r="U37" s="2">
        <f>HYPERLINK("https://sbirkapp.gov.cz/detail/SPPF4M7CTIBJLUIC", "https://sbirkapp.gov.cz/detail/SPPF4M7CTIBJLUIC")</f>
        <v>0</v>
      </c>
      <c r="V37" t="s">
        <v>226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227</v>
      </c>
      <c r="F38" t="s">
        <v>28</v>
      </c>
      <c r="G38" t="s">
        <v>228</v>
      </c>
      <c r="H38" s="1">
        <v>41086</v>
      </c>
      <c r="I38" s="1">
        <v>44699.66994387606</v>
      </c>
      <c r="J38" t="s">
        <v>229</v>
      </c>
      <c r="K38" t="s">
        <v>162</v>
      </c>
      <c r="L38" s="1">
        <v>41086</v>
      </c>
      <c r="M38" t="s">
        <v>61</v>
      </c>
      <c r="N38" t="s">
        <v>62</v>
      </c>
      <c r="O38" t="s">
        <v>63</v>
      </c>
      <c r="R38" t="s">
        <v>230</v>
      </c>
      <c r="S38" t="b">
        <v>0</v>
      </c>
      <c r="T38" s="1">
        <v>45723</v>
      </c>
      <c r="U38" s="2">
        <f>HYPERLINK("https://sbirkapp.gov.cz/detail/SPPAEXWNQ3HAMX26", "https://sbirkapp.gov.cz/detail/SPPAEXWNQ3HAMX26")</f>
        <v>0</v>
      </c>
      <c r="V38" t="s">
        <v>231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232</v>
      </c>
      <c r="F39" t="s">
        <v>28</v>
      </c>
      <c r="G39" t="s">
        <v>228</v>
      </c>
      <c r="H39" s="1">
        <v>37713</v>
      </c>
      <c r="I39" s="1">
        <v>44699.63377728019</v>
      </c>
      <c r="J39" t="s">
        <v>233</v>
      </c>
      <c r="K39" t="s">
        <v>162</v>
      </c>
      <c r="L39" s="1">
        <v>37713</v>
      </c>
      <c r="M39" t="s">
        <v>61</v>
      </c>
      <c r="N39" t="s">
        <v>62</v>
      </c>
      <c r="Q39" t="s">
        <v>234</v>
      </c>
      <c r="S39" t="b">
        <v>1</v>
      </c>
      <c r="U39" s="2">
        <f>HYPERLINK("https://sbirkapp.gov.cz/detail/SPPONFXCWH53EEAK", "https://sbirkapp.gov.cz/detail/SPPONFXCWH53EEAK")</f>
        <v>0</v>
      </c>
      <c r="V39" t="s">
        <v>235</v>
      </c>
      <c r="W39">
        <v>2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236</v>
      </c>
      <c r="F40" t="s">
        <v>28</v>
      </c>
      <c r="G40" t="s">
        <v>237</v>
      </c>
      <c r="H40" s="1">
        <v>44606</v>
      </c>
      <c r="I40" s="1">
        <v>44613.35730400714</v>
      </c>
      <c r="J40" t="s">
        <v>238</v>
      </c>
      <c r="K40" t="s">
        <v>31</v>
      </c>
      <c r="M40" t="s">
        <v>239</v>
      </c>
      <c r="N40" t="s">
        <v>240</v>
      </c>
      <c r="S40" t="b">
        <v>1</v>
      </c>
      <c r="U40" s="2">
        <f>HYPERLINK("https://sbirkapp.gov.cz/detail/SPPPEXPFZ4F4UOC6", "https://sbirkapp.gov.cz/detail/SPPPEXPFZ4F4UOC6")</f>
        <v>0</v>
      </c>
      <c r="V40" t="s">
        <v>241</v>
      </c>
      <c r="W4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2026-05-01T00:01:56Z</dcterms:created>
  <dcterms:modified xsi:type="dcterms:W3CDTF">2026-05-01T00:01:56Z</dcterms:modified>
</cp:coreProperties>
</file>