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<sst xmlns="http://schemas.openxmlformats.org/spreadsheetml/2006/main" count="645" uniqueCount="266">
  <si>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</si>
  <si>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</si>
  <si>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</si>
  <si>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</si>
  <si>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</si>
  <si>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</si>
  <si>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</si>
  <si>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</si>
  <si>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</si>
  <si>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</si>
  <si>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</si>
  <si>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</si>
  <si>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</si>
  <si>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</si>
  <si>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</si>
  <si>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</si>
  <si>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</si>
  <si>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</si>
  <si>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</si>
  <si>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</si>
  <si>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</si>
  <si>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</si>
  <si>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</si>
  <si>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Blatná</t>
  </si>
  <si>
    <t>00250996</t>
  </si>
  <si>
    <t>ih3bzwr</t>
  </si>
  <si>
    <t>Jihočeský kraj</t>
  </si>
  <si>
    <t>2/2026</t>
  </si>
  <si>
    <t>Nařízení</t>
  </si>
  <si>
    <t>města Blatná, kterým se doplňuje Nařízení města Blatná č. 1/2019, kterým  se vydává tržní řád, ve znění pozdějších změn a doplňků</t>
  </si>
  <si>
    <t>2026-05-14</t>
  </si>
  <si>
    <t>Běžný</t>
  </si>
  <si>
    <t>regulace prodeje zboží a nabízení služeb - tržní řád</t>
  </si>
  <si>
    <t xml:space="preserve">zákon č. 455/1991 Sb., živnostenský zákon - § 18 odst. 1 </t>
  </si>
  <si>
    <t>1/2019: kterým se vydává tržní řád</t>
  </si>
  <si>
    <t>1688944352</t>
  </si>
  <si>
    <t>1/2026</t>
  </si>
  <si>
    <t>2026-04-23</t>
  </si>
  <si>
    <t>1676439160</t>
  </si>
  <si>
    <t>7/2025</t>
  </si>
  <si>
    <t>2025-10-02</t>
  </si>
  <si>
    <t>1579502557</t>
  </si>
  <si>
    <t>6/2025</t>
  </si>
  <si>
    <t>Obecně závazná vyhláška</t>
  </si>
  <si>
    <t>kterou se mění obecně závazná vyhláška č. 6/2017, o pravidlech pohybu psů na veřejných prostranstvích</t>
  </si>
  <si>
    <t>2025-07-04</t>
  </si>
  <si>
    <t>pohyb psů; veřejný pořádek - jiné</t>
  </si>
  <si>
    <t>zákon č. 246/1992 Sb., na ochranu zvířat proti týrání - § 24 odst. 2; zákon č. 128/2000 Sb., o obcích - § 10 písm. c) - jiné</t>
  </si>
  <si>
    <t>6/2017: o pravidlech pohybu psů na veřejných prostranstvích</t>
  </si>
  <si>
    <t>1541271473</t>
  </si>
  <si>
    <t>5/2025</t>
  </si>
  <si>
    <t xml:space="preserve">Požární řád </t>
  </si>
  <si>
    <t>požární ochrana - požární řád</t>
  </si>
  <si>
    <t>zákon č. 133/1985 Sb., o požární ochraně - § 29 odst. 1 písm. o) bod 1</t>
  </si>
  <si>
    <t>2/2012: požární řád města Blatná</t>
  </si>
  <si>
    <t>1541255590</t>
  </si>
  <si>
    <t>4/2025</t>
  </si>
  <si>
    <t>o městské policii</t>
  </si>
  <si>
    <t>obecní policie</t>
  </si>
  <si>
    <t xml:space="preserve">zákon č. 553/1991 Sb., o obecní policii - § 1 odst. 1 </t>
  </si>
  <si>
    <t>2/1998: o obecní policii; 2/2001: o statutu Městské policie</t>
  </si>
  <si>
    <t>1541253705</t>
  </si>
  <si>
    <t>3/2025</t>
  </si>
  <si>
    <t>kterým se vymezují oblasti obce, ve kterých lze místní komunikace nebo jejich určené úseky užít ke stání vozidla za cenu sjednanou v souladu s cenovými předpisy</t>
  </si>
  <si>
    <t>2025-09-01</t>
  </si>
  <si>
    <t xml:space="preserve">pozemní komunikace - zpoplatnění stání a odstavení </t>
  </si>
  <si>
    <t xml:space="preserve">zákon č. 13/1997 Sb., o pozemních komunikacích - § 23 odst. 1 </t>
  </si>
  <si>
    <t>2/2025: kterým se vymezují oblasti obce, ve kterých lze místní komunikace nebo jejich určené úseky užít ke stání vozidla za cenu sjednanou v souladu s cenovými předpisy</t>
  </si>
  <si>
    <t>1540675290</t>
  </si>
  <si>
    <t>2/2025</t>
  </si>
  <si>
    <t>2025-03-13</t>
  </si>
  <si>
    <t>1/2018: kterým se vymezují oblasti obce, ve kterých lze místní komunikace nebo jejich určené úseky užít ke stání vozidla za cenu sjednanou v souladu s cenovými předpisy.</t>
  </si>
  <si>
    <t>3/2025: kterým se vymezují oblasti obce, ve kterých lze místní komunikace nebo jejich určené úseky užít ke stání vozidla za cenu sjednanou v souladu s cenovými předpisy; 3/2025: kterým se vymezují oblasti obce, ve kterých lze místní komunikace nebo jejich určené úseky užít ke stání vozidla za cenu sjednanou v souladu s cenovými předpisy</t>
  </si>
  <si>
    <t>1485757593</t>
  </si>
  <si>
    <t>1/2025</t>
  </si>
  <si>
    <t>města Blatná o zákazu konzumace alkoholických nápojů a užívání návykových látek na veřejných prostranstvích</t>
  </si>
  <si>
    <t>2025-03-04</t>
  </si>
  <si>
    <t>veřejný pořádek - konzumace alkoholu; užívání psychomodulačních látek nebo zařazených psychoaktivních látek; veřejný pořádek - jiné</t>
  </si>
  <si>
    <t>zákon č. 128/2000 Sb., o obcích - § 10 písm. a) - konzumace alkoholu; zákon č. 65/2017 Sb., o ochraně zdraví před škodlivými účinky návykových látek - § 17 ; zákon č. 128/2000 Sb., o obcích - § 10 písm. a) - jiné</t>
  </si>
  <si>
    <t>1/2017: o zákazu konzumace alkoholických nápojů a užívání návykových látek na veřejných prostranstvích</t>
  </si>
  <si>
    <t>1481096158</t>
  </si>
  <si>
    <t>6/2017</t>
  </si>
  <si>
    <t>o pravidlech pohybu psů na veřejných prostranstvích</t>
  </si>
  <si>
    <t>2017-12-30</t>
  </si>
  <si>
    <t>Dle přechodného ustanovení</t>
  </si>
  <si>
    <t>6/2025: kterou se mění obecně závazná vyhláška č. 6/2017, o pravidlech pohybu psů na veřejných prostranstvích; 6/2025: kterou se mění obecně závazná vyhláška č. 6/2017, o pravidlech pohybu psů na veřejných prostranstvích</t>
  </si>
  <si>
    <t>1437191093</t>
  </si>
  <si>
    <t>3/2017</t>
  </si>
  <si>
    <t>kterou se stanoví části školských obvodů základních škol zřízených městem Blatná</t>
  </si>
  <si>
    <t>2018-01-01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</si>
  <si>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</si>
  <si>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</si>
  <si>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>1437186651</t>
  </si>
  <si>
    <t>2/2017</t>
  </si>
  <si>
    <t>kterou se stanoví školský obvod a část školského obvodu mateřských škol zřízených  městem Blatná</t>
  </si>
  <si>
    <t>školské obvody - mateřské školy; školské obvody - mateřské školy</t>
  </si>
  <si>
    <t>zákon č. 561/2004 Sb., školský zákon - § 179 odst. 3 a § 178 odst. 2 písm. b); zákon č. 561/2004 Sb., školský zákon - § 179 odst. 3 a § 178 odst. 2 písm. c)</t>
  </si>
  <si>
    <t>1437177065</t>
  </si>
  <si>
    <t>2/2020</t>
  </si>
  <si>
    <t>kterým se mění a doplňuje Nařízení města Blatná č. 1/2019, kterým se vydává tržní řád, ve znění pozdějších změn a doplňků</t>
  </si>
  <si>
    <t>2020-07-30</t>
  </si>
  <si>
    <t>1437171788</t>
  </si>
  <si>
    <t>1/2020</t>
  </si>
  <si>
    <t>kterým se mění a doplňuje Nařízení č. 1_2019, kterým se vydává tržní řád, ve znění pozdějších změn a doplňků</t>
  </si>
  <si>
    <t>2020-06-04</t>
  </si>
  <si>
    <t>1437161869</t>
  </si>
  <si>
    <t>3/2024</t>
  </si>
  <si>
    <t>kterým se vymezují úseky místních komunikací a chodníků, na kterých se pro jejich malý dopravní význam nezajišťuje sjízdnost a schůdnost odstraňováním sněhu a náledí</t>
  </si>
  <si>
    <t>2024-11-22</t>
  </si>
  <si>
    <t>pozemní komunikace - vyznačení neudržovaných úseků</t>
  </si>
  <si>
    <t xml:space="preserve">zákon č. 13/1997 Sb., o pozemních komunikacích - § 27 odst. 5 </t>
  </si>
  <si>
    <t>2/2019:  kterým se vymezují úseky místních komunikací a chodníků, na kterých se pro jejich malý dopravní význam nezajišťuje sjízdnost a schůdnost odstraňováním sněhu a náledí</t>
  </si>
  <si>
    <t>1436038389</t>
  </si>
  <si>
    <t>3/2019</t>
  </si>
  <si>
    <t>kterým se mění a doplňuje Nařízení č. 1/2019, kterým se vydává tržní řád</t>
  </si>
  <si>
    <t>2020-01-01</t>
  </si>
  <si>
    <t>1430834704</t>
  </si>
  <si>
    <t>2/2019</t>
  </si>
  <si>
    <t xml:space="preserve"> kterým se vymezují úseky místních komunikací a chodníků, na kterých se pro jejich malý dopravní význam nezajišťuje sjízdnost a schůdnost odstraňováním sněhu a náledí</t>
  </si>
  <si>
    <t>2019-12-05</t>
  </si>
  <si>
    <t>3/2024: kterým se vymezují úseky místních komunikací a chodníků, na kterých se pro jejich malý dopravní význam nezajišťuje sjízdnost a schůdnost odstraňováním sněhu a náledí; 3/2024: kterým se vymezují úseky místních komunikací a chodníků, na kterých se pro jejich malý dopravní význam nezajišťuje sjízdnost a schůdnost odstraňováním sněhu a náledí</t>
  </si>
  <si>
    <t>1430820271</t>
  </si>
  <si>
    <t>1/2019</t>
  </si>
  <si>
    <t>kterým se vydává tržní řád</t>
  </si>
  <si>
    <t>2019-04-25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</si>
  <si>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</si>
  <si>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</si>
  <si>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3/2019: kterým se mění a doplňuje Nařízení č. 1/2019, kterým se vydává tržní řád; 1/2020: kterým se mění a doplňuje Nařízení č. 1_2019, kterým se vydává tržní řád, ve znění pozdějších změn a doplňků; 1/2020: kterým se mění a doplňuje Nařízení č. 1_2019, kterým se vydává tržní řád, ve znění pozdějších změn a doplňků; 2/2020: kterým se mění a doplňuje Nařízení města Blatná č. 1/2019, kterým se vydává tržní řád, ve znění pozdějších změn a doplňků; 2/2020: kterým se mění a doplňuje Nařízení města Blatná č. 1/2019, kterým se vydává tržní řád, ve znění pozdějších změn a doplňků; 7/2025: města Blatná, kterým se doplňuje Nařízení města Blatná č. 1/2019, kterým  se vydává tržní řád, ve znění pozdějších změn a doplňků; 1/2026: města Blatná, kterým se doplňuje Nařízení města Blatná č. 1/2019, kterým  se vydává tržní řád, ve znění pozdějších změn a doplňků; 2/2026: města Blatná, kterým se doplňuje Nařízení města Blatná č. 1/2019, kterým  se vydává tržní řád, ve znění pozdějších změn a doplňků; 2/2026: města Blatná, kterým se doplňuje Nařízení města Blatná č. 1/2019, kterým  se vydává tržní řád, ve znění pozdějších změn a doplňků</t>
  </si>
  <si>
    <t>1430722347</t>
  </si>
  <si>
    <t>2/2018</t>
  </si>
  <si>
    <t>o vyhlášení záměru zadat zpracování lesní hospodářské osnovy</t>
  </si>
  <si>
    <t>2018-04-19</t>
  </si>
  <si>
    <t>lesní hospodářské osnovy</t>
  </si>
  <si>
    <t>zákon č. 289/1995 Sb., lesní zákon - § 25 odst. 2</t>
  </si>
  <si>
    <t>1430721028</t>
  </si>
  <si>
    <t>1/2018</t>
  </si>
  <si>
    <t>kterým se vymezují oblasti obce, ve kterých lze místní komunikace nebo jejich určené úseky užít ke stání vozidla za cenu sjednanou v souladu s cenovými předpisy.</t>
  </si>
  <si>
    <t>2018-05-01</t>
  </si>
  <si>
    <t>1430717272</t>
  </si>
  <si>
    <t>2/2015</t>
  </si>
  <si>
    <t>kterým se stanovují maximální ceny za služby hřbitovní poskytované v souvislosti s pronájmem a užíváním veřejného pohřebiště</t>
  </si>
  <si>
    <t>2016-01-01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</si>
  <si>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</si>
  <si>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</si>
  <si>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</si>
  <si>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</si>
  <si>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1430714722</t>
  </si>
  <si>
    <t>1/2017</t>
  </si>
  <si>
    <t>o zákazu konzumace alkoholických nápojů a užívání návykových látek na veřejných prostranstvích</t>
  </si>
  <si>
    <t>veřejný pořádek - konzumace alkoholu</t>
  </si>
  <si>
    <t>zákon č. 128/2000 Sb., o obcích - § 10 písm. a) - konzumace alkoholu</t>
  </si>
  <si>
    <t>1/2025: města Blatná o zákazu konzumace alkoholických nápojů a užívání návykových látek na veřejných prostranstvích; 1/2025: města Blatná o zákazu konzumace alkoholických nápojů a užívání návykových látek na veřejných prostranstvích; 1/2025: města Blatná o zákazu konzumace alkoholických nápojů a užívání návykových látek na veřejných prostranstvích</t>
  </si>
  <si>
    <t>1430695726</t>
  </si>
  <si>
    <t>1/2016</t>
  </si>
  <si>
    <t>o stanovení podmínek pro pořádání, průběh a ukončení veřejnosti přístupných sportovních a kulturních podniků, včetně tanečních zábav a diskoték a jiných kulturních podniků v rozsahu nezbytných  k zajištění veřejného pořádku</t>
  </si>
  <si>
    <t>2016-10-01</t>
  </si>
  <si>
    <t>veřejný pořádek - podmínky pro pořádání veřejně přístupných akcí</t>
  </si>
  <si>
    <t>zákon č. 128/2000 Sb., o obcích - § 10 písm. b) - podmínky pro pořádání veřejně přístupných akcí</t>
  </si>
  <si>
    <t>1430694369</t>
  </si>
  <si>
    <t>2/2012</t>
  </si>
  <si>
    <t>požární řád města Blatná</t>
  </si>
  <si>
    <t>2012-02-24</t>
  </si>
  <si>
    <t xml:space="preserve">5/2025: Požární řád ; 5/2025: Požární řád </t>
  </si>
  <si>
    <t>1430692339</t>
  </si>
  <si>
    <t>4/2011</t>
  </si>
  <si>
    <t>o stanovení míst, na kterých je provozování loterií a jiných podobných her zakázáno</t>
  </si>
  <si>
    <t>2011-12-27</t>
  </si>
  <si>
    <t>hazardní hry</t>
  </si>
  <si>
    <t>zákon č. 186/2016 Sb., o hazardních hrách - § 12 odst. 1</t>
  </si>
  <si>
    <t>1430691165</t>
  </si>
  <si>
    <t>5/2009</t>
  </si>
  <si>
    <t>kterou se zrušují některé obecně závazné vyhlášky</t>
  </si>
  <si>
    <t>2010-01-01</t>
  </si>
  <si>
    <t>zrušovací</t>
  </si>
  <si>
    <t>ústavní zákon č. 1/1993 Sb., Ústava České republiky - čl. 104 odst. 3 - zrušovací OZV</t>
  </si>
  <si>
    <t>1430681828</t>
  </si>
  <si>
    <t>1/2008</t>
  </si>
  <si>
    <t>kterou se zrušuje OZV č. 5/98 o použití koeficientu při stanovení sazby daně z nemovitosti u pozemků a staveb</t>
  </si>
  <si>
    <t>2009-01-01</t>
  </si>
  <si>
    <t>1430680552</t>
  </si>
  <si>
    <t>1/2006</t>
  </si>
  <si>
    <t>kterou se zrušuje OZV č. 1/92 o městské památkové zóně</t>
  </si>
  <si>
    <t>2006-07-01</t>
  </si>
  <si>
    <t>1430373921</t>
  </si>
  <si>
    <t>6/2005</t>
  </si>
  <si>
    <t>kterou se zrušuje obecně závazná vyhláška č. 8/98 o zajištění schůdnosti místních komunikací v obvodu města Blatná</t>
  </si>
  <si>
    <t>2005-11-30</t>
  </si>
  <si>
    <t>1430361960</t>
  </si>
  <si>
    <t>3/2005</t>
  </si>
  <si>
    <t>kterou se zrušuje obecně závazná vyhláška č. 1/2003 o hospodaření s byty v majetku města</t>
  </si>
  <si>
    <t>2005-10-31</t>
  </si>
  <si>
    <t>1430343176</t>
  </si>
  <si>
    <t>5/2004</t>
  </si>
  <si>
    <t>kterou se zrušuje obecně závazná vyhláška č. 5/2003, o stanovení příspěvku na částečnou úhradu neinvestičních nákladů v mateřských školách, školních družinách a školních klubech, které zřizuje město</t>
  </si>
  <si>
    <t>2005-01-01</t>
  </si>
  <si>
    <t>1430323399</t>
  </si>
  <si>
    <t>2/2001</t>
  </si>
  <si>
    <t>o statutu Městské policie</t>
  </si>
  <si>
    <t>2001-10-01</t>
  </si>
  <si>
    <t>jiná</t>
  </si>
  <si>
    <t xml:space="preserve">ústavní zákon č. 1/1993 Sb., Ústava České republiky - čl. 104 odst. 3 </t>
  </si>
  <si>
    <t>4/2025: o městské policii; 4/2025: o městské policii</t>
  </si>
  <si>
    <t>1430313551</t>
  </si>
  <si>
    <t>2/1998</t>
  </si>
  <si>
    <t>o obecní policii</t>
  </si>
  <si>
    <t>1998-05-15</t>
  </si>
  <si>
    <t>4/2025: o městské policii</t>
  </si>
  <si>
    <t>1430310176</t>
  </si>
  <si>
    <t>5/2019</t>
  </si>
  <si>
    <t>VÝMAZ</t>
  </si>
  <si>
    <t>1429789733</t>
  </si>
  <si>
    <t>1429785173</t>
  </si>
  <si>
    <t>1429782337</t>
  </si>
  <si>
    <t>1/2021</t>
  </si>
  <si>
    <t>1429778202</t>
  </si>
  <si>
    <t>2/2021</t>
  </si>
  <si>
    <t>o místním poplatku za obecní systém odpadového hospodářství</t>
  </si>
  <si>
    <t>2022-01-01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</si>
  <si>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</si>
  <si>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</si>
  <si>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</si>
  <si>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1429775408</t>
  </si>
  <si>
    <t>2/2024</t>
  </si>
  <si>
    <t>kterou ze zrušuje OZV 2/2019, k zajištění udržování čistoty ulic a jiných veřejných prostranství, k ochraně zeleně v zástavbě a ostatní veřejné zeleně, ze dne 25.9.2019</t>
  </si>
  <si>
    <t>2024-11-05</t>
  </si>
  <si>
    <t>2/2019: k zajištění udržování čistoty ulic a jiných veřejných prostranství, k ochraně zeleně v zástavbě a ostatní veřejné zeleně</t>
  </si>
  <si>
    <t>1428307801</t>
  </si>
  <si>
    <t>k zajištění udržování čistoty ulic a jiných veřejných prostranství, k ochraně zeleně v zástavbě a ostatní veřejné zeleně</t>
  </si>
  <si>
    <t>2019-10-12</t>
  </si>
  <si>
    <t>veřejný pořádek - údržba a ochrana veřejné zeleně</t>
  </si>
  <si>
    <t>zákon č. 128/2000 Sb., o obcích - § 10 písm. c) - údržba a ochrana veřejné zeleně</t>
  </si>
  <si>
    <t>2/2024: kterou ze zrušuje OZV 2/2019, k zajištění udržování čistoty ulic a jiných veřejných prostranství, k ochraně zeleně v zástavbě a ostatní veřejné zeleně, ze dne 25.9.2019; 2/2024: kterou ze zrušuje OZV 2/2019, k zajištění udržování čistoty ulic a jiných veřejných prostranství, k ochraně zeleně v zástavbě a ostatní veřejné zeleně, ze dne 25.9.2019</t>
  </si>
  <si>
    <t>1428301139</t>
  </si>
  <si>
    <t>1/2024</t>
  </si>
  <si>
    <t>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</si>
  <si>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</si>
  <si>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</si>
  <si>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</si>
  <si>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4/2008: o stanovení koeficientu pro výpočet daně z nemovitostí</t>
  </si>
  <si>
    <t>1375695997</t>
  </si>
  <si>
    <t>4/2008</t>
  </si>
  <si>
    <t>o stanovení koeficientu pro výpočet daně z nemovitostí</t>
  </si>
  <si>
    <t>daň z nemovitých věcí - koeficient u staveb a jednotek</t>
  </si>
  <si>
    <t xml:space="preserve">zákon č. 338/1992 Sb., o dani z nemovitých věcí - § 11 odst. 3 písm. b)  </t>
  </si>
  <si>
    <t>1/2024: o stanovení místního koeficientu pro jednotlivé skupiny nemovitých věcí</t>
  </si>
  <si>
    <t>1375609834</t>
  </si>
  <si>
    <t>4/2023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</si>
  <si>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</si>
  <si>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</si>
  <si>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</si>
  <si>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</si>
  <si>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1282561322</t>
  </si>
  <si>
    <t>3/2023</t>
  </si>
  <si>
    <t>o místním poplatku ze psů</t>
  </si>
  <si>
    <t>místní poplatek ze psů</t>
  </si>
  <si>
    <t>zákon č. 565/1990 Sb., o místních poplatcích - § 14 - ze psů</t>
  </si>
  <si>
    <t>1282561186</t>
  </si>
  <si>
    <t>2/2023</t>
  </si>
  <si>
    <t>2/2021: o místním poplatku za obecní systém odpadového hospodářství</t>
  </si>
  <si>
    <t>1282561270</t>
  </si>
  <si>
    <t>1/2023</t>
  </si>
  <si>
    <t>Obecně závazná vyhláška města Blatná o stanovení obecního systému odpadového hospodářství</t>
  </si>
  <si>
    <t>2023-07-18</t>
  </si>
  <si>
    <t>systém odpadového hospodářství</t>
  </si>
  <si>
    <t>zákon č. 541/2020 Sb., o odpadech - § 59 odst. 4</t>
  </si>
  <si>
    <t>1211188634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</si>
</sst>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1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46141</v>
      </c>
      <c r="I2" s="1">
        <v>46141.48536970139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HYPERLINK("https://sbirkapp.gov.cz/detail/SPPW7LVAY2NJMPPK", "https://sbirkapp.gov.cz/detail/SPPW7LVAY2NJMPPK")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46120</v>
      </c>
      <c r="I3" s="1">
        <v>46120.43021442681</v>
      </c>
      <c r="J3" t="s">
        <v>37</v>
      </c>
      <c r="K3" t="s">
        <v>31</v>
      </c>
      <c r="M3" t="s">
        <v>32</v>
      </c>
      <c r="N3" t="s">
        <v>33</v>
      </c>
      <c r="O3" t="s">
        <v>34</v>
      </c>
      <c r="S3" t="b">
        <v>1</v>
      </c>
      <c r="U3" s="2">
        <f>HYPERLINK("https://sbirkapp.gov.cz/detail/SPPRIMCDEB4GFHOG", "https://sbirkapp.gov.cz/detail/SPPRIMCDEB4GFHOG")</f>
        <v>0</v>
      </c>
      <c r="V3" t="s">
        <v>38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39</v>
      </c>
      <c r="F4" t="s">
        <v>28</v>
      </c>
      <c r="G4" t="s">
        <v>29</v>
      </c>
      <c r="H4" s="1">
        <v>45917</v>
      </c>
      <c r="I4" s="1">
        <v>45917.63871934928</v>
      </c>
      <c r="J4" t="s">
        <v>40</v>
      </c>
      <c r="K4" t="s">
        <v>31</v>
      </c>
      <c r="M4" t="s">
        <v>32</v>
      </c>
      <c r="N4" t="s">
        <v>33</v>
      </c>
      <c r="O4" t="s">
        <v>34</v>
      </c>
      <c r="S4" t="b">
        <v>1</v>
      </c>
      <c r="U4" s="2">
        <f>HYPERLINK("https://sbirkapp.gov.cz/detail/SPPTX5MYMDNJB3QI", "https://sbirkapp.gov.cz/detail/SPPTX5MYMDNJB3QI")</f>
        <v>0</v>
      </c>
      <c r="V4" t="s">
        <v>41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42</v>
      </c>
      <c r="F5" t="s">
        <v>43</v>
      </c>
      <c r="G5" t="s">
        <v>44</v>
      </c>
      <c r="H5" s="1">
        <v>45826</v>
      </c>
      <c r="I5" s="1">
        <v>45827.58544388265</v>
      </c>
      <c r="J5" t="s">
        <v>45</v>
      </c>
      <c r="K5" t="s">
        <v>31</v>
      </c>
      <c r="M5" t="s">
        <v>46</v>
      </c>
      <c r="N5" t="s">
        <v>47</v>
      </c>
      <c r="O5" t="s">
        <v>48</v>
      </c>
      <c r="S5" t="b">
        <v>1</v>
      </c>
      <c r="U5" s="2">
        <f>HYPERLINK("https://sbirkapp.gov.cz/detail/SPP6IUVIQNJDTDAY", "https://sbirkapp.gov.cz/detail/SPP6IUVIQNJDTDAY")</f>
        <v>0</v>
      </c>
      <c r="V5" t="s">
        <v>49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43</v>
      </c>
      <c r="G6" t="s">
        <v>51</v>
      </c>
      <c r="H6" s="1">
        <v>45826</v>
      </c>
      <c r="I6" s="1">
        <v>45827.57441273564</v>
      </c>
      <c r="J6" t="s">
        <v>45</v>
      </c>
      <c r="K6" t="s">
        <v>31</v>
      </c>
      <c r="M6" t="s">
        <v>52</v>
      </c>
      <c r="N6" t="s">
        <v>53</v>
      </c>
      <c r="P6" t="s">
        <v>54</v>
      </c>
      <c r="S6" t="b">
        <v>1</v>
      </c>
      <c r="U6" s="2">
        <f>HYPERLINK("https://sbirkapp.gov.cz/detail/SPPEQK4A5FB7OAVM", "https://sbirkapp.gov.cz/detail/SPPEQK4A5FB7OAVM")</f>
        <v>0</v>
      </c>
      <c r="V6" t="s">
        <v>55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43</v>
      </c>
      <c r="G7" t="s">
        <v>57</v>
      </c>
      <c r="H7" s="1">
        <v>45826</v>
      </c>
      <c r="I7" s="1">
        <v>45827.5723015794</v>
      </c>
      <c r="J7" t="s">
        <v>45</v>
      </c>
      <c r="K7" t="s">
        <v>31</v>
      </c>
      <c r="M7" t="s">
        <v>58</v>
      </c>
      <c r="N7" t="s">
        <v>59</v>
      </c>
      <c r="P7" t="s">
        <v>60</v>
      </c>
      <c r="S7" t="b">
        <v>1</v>
      </c>
      <c r="U7" s="2">
        <f>HYPERLINK("https://sbirkapp.gov.cz/detail/SPP77LPZBMTFRCYY", "https://sbirkapp.gov.cz/detail/SPP77LPZBMTFRCYY")</f>
        <v>0</v>
      </c>
      <c r="V7" t="s">
        <v>61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45826</v>
      </c>
      <c r="I8" s="1">
        <v>45826.61649632325</v>
      </c>
      <c r="J8" t="s">
        <v>64</v>
      </c>
      <c r="K8" t="s">
        <v>31</v>
      </c>
      <c r="M8" t="s">
        <v>65</v>
      </c>
      <c r="N8" t="s">
        <v>66</v>
      </c>
      <c r="P8" t="s">
        <v>67</v>
      </c>
      <c r="S8" t="b">
        <v>1</v>
      </c>
      <c r="U8" s="2">
        <f>HYPERLINK("https://sbirkapp.gov.cz/detail/SPPUOZOXMFZNYLVO", "https://sbirkapp.gov.cz/detail/SPPUOZOXMFZNYLVO")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63</v>
      </c>
      <c r="H9" s="1">
        <v>45714</v>
      </c>
      <c r="I9" s="1">
        <v>45714.3942489524</v>
      </c>
      <c r="J9" t="s">
        <v>70</v>
      </c>
      <c r="K9" t="s">
        <v>31</v>
      </c>
      <c r="M9" t="s">
        <v>65</v>
      </c>
      <c r="N9" t="s">
        <v>66</v>
      </c>
      <c r="P9" t="s">
        <v>71</v>
      </c>
      <c r="R9" t="s">
        <v>72</v>
      </c>
      <c r="S9" t="b">
        <v>0</v>
      </c>
      <c r="T9" s="1">
        <v>45901</v>
      </c>
      <c r="U9" s="2">
        <f>HYPERLINK("https://sbirkapp.gov.cz/detail/SPP22J5DX6ZCH4GK", "https://sbirkapp.gov.cz/detail/SPP22J5DX6ZCH4GK")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43</v>
      </c>
      <c r="G10" t="s">
        <v>75</v>
      </c>
      <c r="H10" s="1">
        <v>45700</v>
      </c>
      <c r="I10" s="1">
        <v>45705.55959772242</v>
      </c>
      <c r="J10" t="s">
        <v>76</v>
      </c>
      <c r="K10" t="s">
        <v>31</v>
      </c>
      <c r="M10" t="s">
        <v>77</v>
      </c>
      <c r="N10" t="s">
        <v>78</v>
      </c>
      <c r="P10" t="s">
        <v>79</v>
      </c>
      <c r="S10" t="b">
        <v>1</v>
      </c>
      <c r="U10" s="2">
        <f>HYPERLINK("https://sbirkapp.gov.cz/detail/SPPLBN4ON4DWQE3A", "https://sbirkapp.gov.cz/detail/SPPLBN4ON4DWQE3A")</f>
        <v>0</v>
      </c>
      <c r="V10" t="s">
        <v>80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43</v>
      </c>
      <c r="G11" t="s">
        <v>82</v>
      </c>
      <c r="H11" s="1">
        <v>43082</v>
      </c>
      <c r="I11" s="1">
        <v>45607.49221197958</v>
      </c>
      <c r="J11" t="s">
        <v>83</v>
      </c>
      <c r="K11" t="s">
        <v>84</v>
      </c>
      <c r="L11" s="1">
        <v>43084</v>
      </c>
      <c r="M11" t="s">
        <v>46</v>
      </c>
      <c r="N11" t="s">
        <v>47</v>
      </c>
      <c r="Q11" t="s">
        <v>85</v>
      </c>
      <c r="S11" t="b">
        <v>1</v>
      </c>
      <c r="U11" s="2">
        <f>HYPERLINK("https://sbirkapp.gov.cz/detail/SPPS7MZXJ7ZZ4XY6", "https://sbirkapp.gov.cz/detail/SPPS7MZXJ7ZZ4XY6")</f>
        <v>0</v>
      </c>
      <c r="V11" t="s">
        <v>86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43</v>
      </c>
      <c r="G12" t="s">
        <v>88</v>
      </c>
      <c r="H12" s="1">
        <v>43082</v>
      </c>
      <c r="I12" s="1">
        <v>45607.48831800512</v>
      </c>
      <c r="J12" t="s">
        <v>89</v>
      </c>
      <c r="K12" t="s">
        <v>84</v>
      </c>
      <c r="L12" s="1">
        <v>43084</v>
      </c>
      <c r="M12" t="s">
        <v>90</v>
      </c>
      <c r="N12" t="s">
        <v>91</v>
      </c>
      <c r="S12" t="b">
        <v>1</v>
      </c>
      <c r="U12" s="2">
        <f>HYPERLINK("https://sbirkapp.gov.cz/detail/SPPEH7MARHETPYSO", "https://sbirkapp.gov.cz/detail/SPPEH7MARHETPYSO")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43</v>
      </c>
      <c r="G13" t="s">
        <v>94</v>
      </c>
      <c r="H13" s="1">
        <v>43082</v>
      </c>
      <c r="I13" s="1">
        <v>45607.47984109218</v>
      </c>
      <c r="J13" t="s">
        <v>89</v>
      </c>
      <c r="K13" t="s">
        <v>84</v>
      </c>
      <c r="L13" s="1">
        <v>43084</v>
      </c>
      <c r="M13" t="s">
        <v>95</v>
      </c>
      <c r="N13" t="s">
        <v>96</v>
      </c>
      <c r="S13" t="b">
        <v>1</v>
      </c>
      <c r="U13" s="2">
        <f>HYPERLINK("https://sbirkapp.gov.cz/detail/SPPYJC2B5M5GXVRK", "https://sbirkapp.gov.cz/detail/SPPYJC2B5M5GXVRK")</f>
        <v>0</v>
      </c>
      <c r="V13" t="s">
        <v>97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44027</v>
      </c>
      <c r="I14" s="1">
        <v>45607.47340802412</v>
      </c>
      <c r="J14" t="s">
        <v>100</v>
      </c>
      <c r="K14" t="s">
        <v>84</v>
      </c>
      <c r="L14" s="1">
        <v>44027</v>
      </c>
      <c r="M14" t="s">
        <v>32</v>
      </c>
      <c r="N14" t="s">
        <v>33</v>
      </c>
      <c r="O14" t="s">
        <v>34</v>
      </c>
      <c r="S14" t="b">
        <v>1</v>
      </c>
      <c r="U14" s="2">
        <f>HYPERLINK("https://sbirkapp.gov.cz/detail/SPP4EPN44JVMQCIC", "https://sbirkapp.gov.cz/detail/SPP4EPN44JVMQCIC")</f>
        <v>0</v>
      </c>
      <c r="V14" t="s">
        <v>101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43971</v>
      </c>
      <c r="I15" s="1">
        <v>45607.4658136894</v>
      </c>
      <c r="J15" t="s">
        <v>104</v>
      </c>
      <c r="K15" t="s">
        <v>84</v>
      </c>
      <c r="L15" s="1">
        <v>43971</v>
      </c>
      <c r="M15" t="s">
        <v>32</v>
      </c>
      <c r="N15" t="s">
        <v>33</v>
      </c>
      <c r="O15" t="s">
        <v>34</v>
      </c>
      <c r="S15" t="b">
        <v>1</v>
      </c>
      <c r="U15" s="2">
        <f>HYPERLINK("https://sbirkapp.gov.cz/detail/SPP3MMWFMLTUQOP2", "https://sbirkapp.gov.cz/detail/SPP3MMWFMLTUQOP2")</f>
        <v>0</v>
      </c>
      <c r="V15" t="s">
        <v>105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107</v>
      </c>
      <c r="H16" s="1">
        <v>45602</v>
      </c>
      <c r="I16" s="1">
        <v>45603.60483974259</v>
      </c>
      <c r="J16" t="s">
        <v>108</v>
      </c>
      <c r="K16" t="s">
        <v>31</v>
      </c>
      <c r="M16" t="s">
        <v>109</v>
      </c>
      <c r="N16" t="s">
        <v>110</v>
      </c>
      <c r="P16" t="s">
        <v>111</v>
      </c>
      <c r="S16" t="b">
        <v>1</v>
      </c>
      <c r="U16" s="2">
        <f>HYPERLINK("https://sbirkapp.gov.cz/detail/SPPITG3GTZT5JSSM", "https://sbirkapp.gov.cz/detail/SPPITG3GTZT5JSSM")</f>
        <v>0</v>
      </c>
      <c r="V16" t="s">
        <v>112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113</v>
      </c>
      <c r="F17" t="s">
        <v>28</v>
      </c>
      <c r="G17" t="s">
        <v>114</v>
      </c>
      <c r="H17" s="1">
        <v>43810</v>
      </c>
      <c r="I17" s="1">
        <v>45590.48053569199</v>
      </c>
      <c r="J17" t="s">
        <v>115</v>
      </c>
      <c r="K17" t="s">
        <v>84</v>
      </c>
      <c r="L17" s="1">
        <v>43810</v>
      </c>
      <c r="M17" t="s">
        <v>32</v>
      </c>
      <c r="N17" t="s">
        <v>33</v>
      </c>
      <c r="O17" t="s">
        <v>34</v>
      </c>
      <c r="S17" t="b">
        <v>1</v>
      </c>
      <c r="U17" s="2">
        <f>HYPERLINK("https://sbirkapp.gov.cz/detail/SPP2FJBHRYZZDOUE", "https://sbirkapp.gov.cz/detail/SPP2FJBHRYZZDOUE")</f>
        <v>0</v>
      </c>
      <c r="V17" t="s">
        <v>116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117</v>
      </c>
      <c r="F18" t="s">
        <v>28</v>
      </c>
      <c r="G18" t="s">
        <v>118</v>
      </c>
      <c r="H18" s="1">
        <v>43789</v>
      </c>
      <c r="I18" s="1">
        <v>45590.46796584975</v>
      </c>
      <c r="J18" t="s">
        <v>119</v>
      </c>
      <c r="K18" t="s">
        <v>84</v>
      </c>
      <c r="L18" s="1">
        <v>43789</v>
      </c>
      <c r="M18" t="s">
        <v>109</v>
      </c>
      <c r="N18" t="s">
        <v>110</v>
      </c>
      <c r="R18" t="s">
        <v>120</v>
      </c>
      <c r="S18" t="b">
        <v>0</v>
      </c>
      <c r="T18" s="1">
        <v>45618</v>
      </c>
      <c r="U18" s="2">
        <f>HYPERLINK("https://sbirkapp.gov.cz/detail/SPP7KLW6WM22ASBQ", "https://sbirkapp.gov.cz/detail/SPP7KLW6WM22ASBQ")</f>
        <v>0</v>
      </c>
      <c r="V18" t="s">
        <v>121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123</v>
      </c>
      <c r="H19" s="1">
        <v>43565</v>
      </c>
      <c r="I19" s="1">
        <v>45590.38580035663</v>
      </c>
      <c r="J19" t="s">
        <v>124</v>
      </c>
      <c r="K19" t="s">
        <v>84</v>
      </c>
      <c r="L19" s="1">
        <v>43565</v>
      </c>
      <c r="M19" t="s">
        <v>125</v>
      </c>
      <c r="N19" t="s">
        <v>126</v>
      </c>
      <c r="Q19" t="s">
        <v>127</v>
      </c>
      <c r="S19" t="b">
        <v>1</v>
      </c>
      <c r="U19" s="2">
        <f>HYPERLINK("https://sbirkapp.gov.cz/detail/SPPUHV7NQAQFKTLG", "https://sbirkapp.gov.cz/detail/SPPUHV7NQAQFKTLG")</f>
        <v>0</v>
      </c>
      <c r="V19" t="s">
        <v>128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129</v>
      </c>
      <c r="F20" t="s">
        <v>28</v>
      </c>
      <c r="G20" t="s">
        <v>130</v>
      </c>
      <c r="H20" s="1">
        <v>43187</v>
      </c>
      <c r="I20" s="1">
        <v>45590.38421074014</v>
      </c>
      <c r="J20" t="s">
        <v>131</v>
      </c>
      <c r="K20" t="s">
        <v>84</v>
      </c>
      <c r="L20" s="1">
        <v>43194</v>
      </c>
      <c r="M20" t="s">
        <v>132</v>
      </c>
      <c r="N20" t="s">
        <v>133</v>
      </c>
      <c r="S20" t="b">
        <v>1</v>
      </c>
      <c r="U20" s="2">
        <f>HYPERLINK("https://sbirkapp.gov.cz/detail/SPPISO3SOQRR555C", "https://sbirkapp.gov.cz/detail/SPPISO3SOQRR555C")</f>
        <v>0</v>
      </c>
      <c r="V20" t="s">
        <v>134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135</v>
      </c>
      <c r="F21" t="s">
        <v>28</v>
      </c>
      <c r="G21" t="s">
        <v>136</v>
      </c>
      <c r="H21" s="1">
        <v>43187</v>
      </c>
      <c r="I21" s="1">
        <v>45590.37991874958</v>
      </c>
      <c r="J21" t="s">
        <v>137</v>
      </c>
      <c r="K21" t="s">
        <v>84</v>
      </c>
      <c r="L21" s="1">
        <v>43187</v>
      </c>
      <c r="M21" t="s">
        <v>65</v>
      </c>
      <c r="N21" t="s">
        <v>66</v>
      </c>
      <c r="R21" t="s">
        <v>67</v>
      </c>
      <c r="S21" t="b">
        <v>0</v>
      </c>
      <c r="T21" s="1">
        <v>45729</v>
      </c>
      <c r="U21" s="2">
        <f>HYPERLINK("https://sbirkapp.gov.cz/detail/SPPEKVDZSVCKZWKQ", "https://sbirkapp.gov.cz/detail/SPPEKVDZSVCKZWKQ")</f>
        <v>0</v>
      </c>
      <c r="V21" t="s">
        <v>138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139</v>
      </c>
      <c r="F22" t="s">
        <v>28</v>
      </c>
      <c r="G22" t="s">
        <v>140</v>
      </c>
      <c r="H22" s="1">
        <v>42333</v>
      </c>
      <c r="I22" s="1">
        <v>45590.37826045918</v>
      </c>
      <c r="J22" t="s">
        <v>141</v>
      </c>
      <c r="K22" t="s">
        <v>84</v>
      </c>
      <c r="L22" s="1">
        <v>42333</v>
      </c>
      <c r="M22" t="s">
        <v>142</v>
      </c>
      <c r="N22" t="s">
        <v>143</v>
      </c>
      <c r="S22" t="s">
        <v>144</v>
      </c>
      <c r="T22" t="s">
        <v>145</v>
      </c>
      <c r="U22" s="2">
        <f>HYPERLINK("https://sbirkapp.gov.cz/detail/SPPAQCM6P7VMBRQI", "https://sbirkapp.gov.cz/detail/SPPAQCM6P7VMBRQI")</f>
        <v>0</v>
      </c>
      <c r="V22" t="s">
        <v>146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147</v>
      </c>
      <c r="F23" t="s">
        <v>43</v>
      </c>
      <c r="G23" t="s">
        <v>148</v>
      </c>
      <c r="H23" s="1">
        <v>43082</v>
      </c>
      <c r="I23" s="1">
        <v>45590.35659764008</v>
      </c>
      <c r="J23" t="s">
        <v>89</v>
      </c>
      <c r="K23" t="s">
        <v>84</v>
      </c>
      <c r="L23" s="1">
        <v>43084</v>
      </c>
      <c r="M23" t="s">
        <v>149</v>
      </c>
      <c r="N23" t="s">
        <v>150</v>
      </c>
      <c r="R23" t="s">
        <v>151</v>
      </c>
      <c r="S23" t="b">
        <v>0</v>
      </c>
      <c r="T23" s="1">
        <v>45720</v>
      </c>
      <c r="U23" s="2">
        <f>HYPERLINK("https://sbirkapp.gov.cz/detail/SPPVMKKOMLLCNCBU", "https://sbirkapp.gov.cz/detail/SPPVMKKOMLLCNCBU")</f>
        <v>0</v>
      </c>
      <c r="V23" t="s">
        <v>152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153</v>
      </c>
      <c r="F24" t="s">
        <v>43</v>
      </c>
      <c r="G24" t="s">
        <v>154</v>
      </c>
      <c r="H24" s="1">
        <v>42543</v>
      </c>
      <c r="I24" s="1">
        <v>45590.35494870233</v>
      </c>
      <c r="J24" t="s">
        <v>155</v>
      </c>
      <c r="K24" t="s">
        <v>84</v>
      </c>
      <c r="L24" s="1">
        <v>42544</v>
      </c>
      <c r="M24" t="s">
        <v>156</v>
      </c>
      <c r="N24" t="s">
        <v>157</v>
      </c>
      <c r="S24" t="b">
        <v>1</v>
      </c>
      <c r="U24" s="2">
        <f>HYPERLINK("https://sbirkapp.gov.cz/detail/SPPNBIWZCBLCXFCW", "https://sbirkapp.gov.cz/detail/SPPNBIWZCBLCXFCW")</f>
        <v>0</v>
      </c>
      <c r="V24" t="s">
        <v>158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159</v>
      </c>
      <c r="F25" t="s">
        <v>43</v>
      </c>
      <c r="G25" t="s">
        <v>160</v>
      </c>
      <c r="H25" s="1">
        <v>40953</v>
      </c>
      <c r="I25" s="1">
        <v>45590.35231513413</v>
      </c>
      <c r="J25" t="s">
        <v>161</v>
      </c>
      <c r="K25" t="s">
        <v>84</v>
      </c>
      <c r="L25" s="1">
        <v>40953</v>
      </c>
      <c r="M25" t="s">
        <v>52</v>
      </c>
      <c r="N25" t="s">
        <v>53</v>
      </c>
      <c r="R25" t="s">
        <v>162</v>
      </c>
      <c r="S25" t="b">
        <v>0</v>
      </c>
      <c r="T25" s="1">
        <v>45842</v>
      </c>
      <c r="U25" s="2">
        <f>HYPERLINK("https://sbirkapp.gov.cz/detail/SPPU3PLDSGB63INC", "https://sbirkapp.gov.cz/detail/SPPU3PLDSGB63INC")</f>
        <v>0</v>
      </c>
      <c r="V25" t="s">
        <v>163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164</v>
      </c>
      <c r="F26" t="s">
        <v>43</v>
      </c>
      <c r="G26" t="s">
        <v>165</v>
      </c>
      <c r="H26" s="1">
        <v>40896</v>
      </c>
      <c r="I26" s="1">
        <v>45590.35066691353</v>
      </c>
      <c r="J26" t="s">
        <v>166</v>
      </c>
      <c r="K26" t="s">
        <v>84</v>
      </c>
      <c r="L26" s="1">
        <v>40897</v>
      </c>
      <c r="M26" t="s">
        <v>167</v>
      </c>
      <c r="N26" t="s">
        <v>168</v>
      </c>
      <c r="S26" t="b">
        <v>1</v>
      </c>
      <c r="U26" s="2">
        <f>HYPERLINK("https://sbirkapp.gov.cz/detail/SPPI2UX3NWTNWY7Y", "https://sbirkapp.gov.cz/detail/SPPI2UX3NWTNWY7Y")</f>
        <v>0</v>
      </c>
      <c r="V26" t="s">
        <v>169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170</v>
      </c>
      <c r="F27" t="s">
        <v>43</v>
      </c>
      <c r="G27" t="s">
        <v>171</v>
      </c>
      <c r="H27" s="1">
        <v>40161</v>
      </c>
      <c r="I27" s="1">
        <v>45590.33858646092</v>
      </c>
      <c r="J27" t="s">
        <v>172</v>
      </c>
      <c r="K27" t="s">
        <v>84</v>
      </c>
      <c r="L27" s="1">
        <v>40163</v>
      </c>
      <c r="M27" t="s">
        <v>173</v>
      </c>
      <c r="N27" t="s">
        <v>174</v>
      </c>
      <c r="S27" t="b">
        <v>1</v>
      </c>
      <c r="U27" s="2">
        <f>HYPERLINK("https://sbirkapp.gov.cz/detail/SPPIQLQRPIHK5J4E", "https://sbirkapp.gov.cz/detail/SPPIQLQRPIHK5J4E")</f>
        <v>0</v>
      </c>
      <c r="V27" t="s">
        <v>175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176</v>
      </c>
      <c r="F28" t="s">
        <v>43</v>
      </c>
      <c r="G28" t="s">
        <v>177</v>
      </c>
      <c r="H28" s="1">
        <v>39622</v>
      </c>
      <c r="I28" s="1">
        <v>45590.33688022942</v>
      </c>
      <c r="J28" t="s">
        <v>178</v>
      </c>
      <c r="K28" t="s">
        <v>84</v>
      </c>
      <c r="L28" s="1">
        <v>39624</v>
      </c>
      <c r="M28" t="s">
        <v>173</v>
      </c>
      <c r="N28" t="s">
        <v>174</v>
      </c>
      <c r="S28" t="b">
        <v>1</v>
      </c>
      <c r="U28" s="2">
        <f>HYPERLINK("https://sbirkapp.gov.cz/detail/SPP54ZUIZV2TLDIW", "https://sbirkapp.gov.cz/detail/SPP54ZUIZV2TLDIW")</f>
        <v>0</v>
      </c>
      <c r="V28" t="s">
        <v>179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180</v>
      </c>
      <c r="F29" t="s">
        <v>43</v>
      </c>
      <c r="G29" t="s">
        <v>181</v>
      </c>
      <c r="H29" s="1">
        <v>38776</v>
      </c>
      <c r="I29" s="1">
        <v>45589.58616352134</v>
      </c>
      <c r="J29" t="s">
        <v>182</v>
      </c>
      <c r="K29" t="s">
        <v>84</v>
      </c>
      <c r="L29" s="1">
        <v>38791</v>
      </c>
      <c r="M29" t="s">
        <v>173</v>
      </c>
      <c r="N29" t="s">
        <v>174</v>
      </c>
      <c r="S29" t="b">
        <v>1</v>
      </c>
      <c r="U29" s="2">
        <f>HYPERLINK("https://sbirkapp.gov.cz/detail/SPPCTBXWCZ542IDE", "https://sbirkapp.gov.cz/detail/SPPCTBXWCZ542IDE")</f>
        <v>0</v>
      </c>
      <c r="V29" t="s">
        <v>183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184</v>
      </c>
      <c r="F30" t="s">
        <v>43</v>
      </c>
      <c r="G30" t="s">
        <v>185</v>
      </c>
      <c r="H30" s="1">
        <v>38685</v>
      </c>
      <c r="I30" s="1">
        <v>45589.57871047386</v>
      </c>
      <c r="J30" t="s">
        <v>186</v>
      </c>
      <c r="K30" t="s">
        <v>84</v>
      </c>
      <c r="L30" s="1">
        <v>38686</v>
      </c>
      <c r="M30" t="s">
        <v>173</v>
      </c>
      <c r="N30" t="s">
        <v>174</v>
      </c>
      <c r="S30" t="b">
        <v>1</v>
      </c>
      <c r="U30" s="2">
        <f>HYPERLINK("https://sbirkapp.gov.cz/detail/SPPTLMIUQDSK2FPY", "https://sbirkapp.gov.cz/detail/SPPTLMIUQDSK2FPY")</f>
        <v>0</v>
      </c>
      <c r="V30" t="s">
        <v>187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188</v>
      </c>
      <c r="F31" t="s">
        <v>43</v>
      </c>
      <c r="G31" t="s">
        <v>189</v>
      </c>
      <c r="H31" s="1">
        <v>38650</v>
      </c>
      <c r="I31" s="1">
        <v>45589.56378282985</v>
      </c>
      <c r="J31" t="s">
        <v>190</v>
      </c>
      <c r="K31" t="s">
        <v>84</v>
      </c>
      <c r="L31" s="1">
        <v>38656</v>
      </c>
      <c r="M31" t="s">
        <v>173</v>
      </c>
      <c r="N31" t="s">
        <v>174</v>
      </c>
      <c r="S31" t="b">
        <v>1</v>
      </c>
      <c r="U31" s="2">
        <f>HYPERLINK("https://sbirkapp.gov.cz/detail/SPPSX7UPROI5U3KC", "https://sbirkapp.gov.cz/detail/SPPSX7UPROI5U3KC")</f>
        <v>0</v>
      </c>
      <c r="V31" t="s">
        <v>191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192</v>
      </c>
      <c r="F32" t="s">
        <v>43</v>
      </c>
      <c r="G32" t="s">
        <v>193</v>
      </c>
      <c r="H32" s="1">
        <v>38314</v>
      </c>
      <c r="I32" s="1">
        <v>45589.54536100625</v>
      </c>
      <c r="J32" t="s">
        <v>194</v>
      </c>
      <c r="K32" t="s">
        <v>84</v>
      </c>
      <c r="L32" s="1">
        <v>38336</v>
      </c>
      <c r="M32" t="s">
        <v>173</v>
      </c>
      <c r="N32" t="s">
        <v>174</v>
      </c>
      <c r="S32" t="b">
        <v>1</v>
      </c>
      <c r="U32" s="2">
        <f>HYPERLINK("https://sbirkapp.gov.cz/detail/SPP3CIBPTWSJCVFY", "https://sbirkapp.gov.cz/detail/SPP3CIBPTWSJCVFY")</f>
        <v>0</v>
      </c>
      <c r="V32" t="s">
        <v>195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196</v>
      </c>
      <c r="F33" t="s">
        <v>43</v>
      </c>
      <c r="G33" t="s">
        <v>197</v>
      </c>
      <c r="H33" s="1">
        <v>37138</v>
      </c>
      <c r="I33" s="1">
        <v>45589.54009206988</v>
      </c>
      <c r="J33" t="s">
        <v>198</v>
      </c>
      <c r="K33" t="s">
        <v>84</v>
      </c>
      <c r="L33" s="1">
        <v>37140</v>
      </c>
      <c r="M33" t="s">
        <v>199</v>
      </c>
      <c r="N33" t="s">
        <v>200</v>
      </c>
      <c r="R33" t="s">
        <v>201</v>
      </c>
      <c r="S33" t="b">
        <v>0</v>
      </c>
      <c r="T33" s="1">
        <v>45842</v>
      </c>
      <c r="U33" s="2">
        <f>HYPERLINK("https://sbirkapp.gov.cz/detail/SPPLJV7AAUJVJ5LQ", "https://sbirkapp.gov.cz/detail/SPPLJV7AAUJVJ5LQ")</f>
        <v>0</v>
      </c>
      <c r="V33" t="s">
        <v>202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203</v>
      </c>
      <c r="F34" t="s">
        <v>43</v>
      </c>
      <c r="G34" t="s">
        <v>204</v>
      </c>
      <c r="H34" s="1">
        <v>35913</v>
      </c>
      <c r="I34" s="1">
        <v>45589.53690077324</v>
      </c>
      <c r="J34" t="s">
        <v>205</v>
      </c>
      <c r="K34" t="s">
        <v>84</v>
      </c>
      <c r="L34" s="1">
        <v>35914</v>
      </c>
      <c r="M34" t="s">
        <v>58</v>
      </c>
      <c r="N34" t="s">
        <v>59</v>
      </c>
      <c r="R34" t="s">
        <v>206</v>
      </c>
      <c r="S34" t="b">
        <v>0</v>
      </c>
      <c r="T34" s="1">
        <v>45842</v>
      </c>
      <c r="U34" s="2">
        <f>HYPERLINK("https://sbirkapp.gov.cz/detail/SPPS4LGILJIJCYUY", "https://sbirkapp.gov.cz/detail/SPPS4LGILJIJCYUY")</f>
        <v>0</v>
      </c>
      <c r="V34" t="s">
        <v>207</v>
      </c>
      <c r="W34">
        <v>2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208</v>
      </c>
      <c r="F35" t="s">
        <v>209</v>
      </c>
      <c r="G35" t="s">
        <v>145</v>
      </c>
      <c r="H35" t="s">
        <v>145</v>
      </c>
      <c r="I35" t="s">
        <v>145</v>
      </c>
      <c r="J35" t="s">
        <v>145</v>
      </c>
      <c r="K35" t="s">
        <v>145</v>
      </c>
      <c r="L35" t="s">
        <v>145</v>
      </c>
      <c r="M35" t="s">
        <v>145</v>
      </c>
      <c r="N35" t="s">
        <v>145</v>
      </c>
      <c r="O35" t="s">
        <v>145</v>
      </c>
      <c r="P35" t="s">
        <v>145</v>
      </c>
      <c r="Q35" t="s">
        <v>145</v>
      </c>
      <c r="R35" t="s">
        <v>145</v>
      </c>
      <c r="S35" t="s">
        <v>145</v>
      </c>
      <c r="T35" t="s">
        <v>145</v>
      </c>
      <c r="U35" t="s">
        <v>145</v>
      </c>
      <c r="V35" t="s">
        <v>210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102</v>
      </c>
      <c r="F36" t="s">
        <v>209</v>
      </c>
      <c r="G36" t="s">
        <v>145</v>
      </c>
      <c r="H36" t="s">
        <v>145</v>
      </c>
      <c r="I36" t="s">
        <v>145</v>
      </c>
      <c r="J36" t="s">
        <v>145</v>
      </c>
      <c r="K36" t="s">
        <v>145</v>
      </c>
      <c r="L36" t="s">
        <v>145</v>
      </c>
      <c r="M36" t="s">
        <v>145</v>
      </c>
      <c r="N36" t="s">
        <v>145</v>
      </c>
      <c r="O36" t="s">
        <v>145</v>
      </c>
      <c r="P36" t="s">
        <v>145</v>
      </c>
      <c r="Q36" t="s">
        <v>145</v>
      </c>
      <c r="R36" t="s">
        <v>145</v>
      </c>
      <c r="S36" t="s">
        <v>145</v>
      </c>
      <c r="T36" t="s">
        <v>145</v>
      </c>
      <c r="U36" t="s">
        <v>145</v>
      </c>
      <c r="V36" t="s">
        <v>211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113</v>
      </c>
      <c r="F37" t="s">
        <v>209</v>
      </c>
      <c r="G37" t="s">
        <v>145</v>
      </c>
      <c r="H37" t="s">
        <v>145</v>
      </c>
      <c r="I37" t="s">
        <v>145</v>
      </c>
      <c r="J37" t="s">
        <v>145</v>
      </c>
      <c r="K37" t="s">
        <v>145</v>
      </c>
      <c r="L37" t="s">
        <v>145</v>
      </c>
      <c r="M37" t="s">
        <v>145</v>
      </c>
      <c r="N37" t="s">
        <v>145</v>
      </c>
      <c r="O37" t="s">
        <v>145</v>
      </c>
      <c r="P37" t="s">
        <v>145</v>
      </c>
      <c r="Q37" t="s">
        <v>145</v>
      </c>
      <c r="R37" t="s">
        <v>145</v>
      </c>
      <c r="S37" t="s">
        <v>145</v>
      </c>
      <c r="T37" t="s">
        <v>145</v>
      </c>
      <c r="U37" t="s">
        <v>145</v>
      </c>
      <c r="V37" t="s">
        <v>212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213</v>
      </c>
      <c r="F38" t="s">
        <v>209</v>
      </c>
      <c r="G38" t="s">
        <v>145</v>
      </c>
      <c r="H38" t="s">
        <v>145</v>
      </c>
      <c r="I38" t="s">
        <v>145</v>
      </c>
      <c r="J38" t="s">
        <v>145</v>
      </c>
      <c r="K38" t="s">
        <v>145</v>
      </c>
      <c r="L38" t="s">
        <v>145</v>
      </c>
      <c r="M38" t="s">
        <v>145</v>
      </c>
      <c r="N38" t="s">
        <v>145</v>
      </c>
      <c r="O38" t="s">
        <v>145</v>
      </c>
      <c r="P38" t="s">
        <v>145</v>
      </c>
      <c r="Q38" t="s">
        <v>145</v>
      </c>
      <c r="R38" t="s">
        <v>145</v>
      </c>
      <c r="S38" t="s">
        <v>145</v>
      </c>
      <c r="T38" t="s">
        <v>145</v>
      </c>
      <c r="U38" t="s">
        <v>145</v>
      </c>
      <c r="V38" t="s">
        <v>214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215</v>
      </c>
      <c r="F39" t="s">
        <v>43</v>
      </c>
      <c r="G39" t="s">
        <v>216</v>
      </c>
      <c r="H39" s="1">
        <v>44538</v>
      </c>
      <c r="I39" s="1">
        <v>45588.60297369013</v>
      </c>
      <c r="J39" t="s">
        <v>217</v>
      </c>
      <c r="K39" t="s">
        <v>84</v>
      </c>
      <c r="L39" s="1">
        <v>44540</v>
      </c>
      <c r="M39" t="s">
        <v>218</v>
      </c>
      <c r="N39" t="s">
        <v>219</v>
      </c>
      <c r="R39" t="s">
        <v>220</v>
      </c>
      <c r="S39" t="b">
        <v>0</v>
      </c>
      <c r="T39" s="1">
        <v>45292</v>
      </c>
      <c r="U39" s="2">
        <f>HYPERLINK("https://sbirkapp.gov.cz/detail/SPPIEREWLDT3V6X6", "https://sbirkapp.gov.cz/detail/SPPIEREWLDT3V6X6")</f>
        <v>0</v>
      </c>
      <c r="V39" t="s">
        <v>221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222</v>
      </c>
      <c r="F40" t="s">
        <v>43</v>
      </c>
      <c r="G40" t="s">
        <v>223</v>
      </c>
      <c r="H40" s="1">
        <v>45581</v>
      </c>
      <c r="I40" s="1">
        <v>45586.40174195051</v>
      </c>
      <c r="J40" t="s">
        <v>224</v>
      </c>
      <c r="K40" t="s">
        <v>31</v>
      </c>
      <c r="M40" t="s">
        <v>173</v>
      </c>
      <c r="N40" t="s">
        <v>174</v>
      </c>
      <c r="P40" t="s">
        <v>225</v>
      </c>
      <c r="S40" t="b">
        <v>1</v>
      </c>
      <c r="U40" s="2">
        <f>HYPERLINK("https://sbirkapp.gov.cz/detail/SPPGOTVRELHEFXBA", "https://sbirkapp.gov.cz/detail/SPPGOTVRELHEFXBA")</f>
        <v>0</v>
      </c>
      <c r="V40" t="s">
        <v>226</v>
      </c>
      <c r="W40">
        <v>2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117</v>
      </c>
      <c r="F41" t="s">
        <v>43</v>
      </c>
      <c r="G41" t="s">
        <v>227</v>
      </c>
      <c r="H41" s="1">
        <v>43733</v>
      </c>
      <c r="I41" s="1">
        <v>45586.39586769825</v>
      </c>
      <c r="J41" t="s">
        <v>228</v>
      </c>
      <c r="K41" t="s">
        <v>84</v>
      </c>
      <c r="L41" s="1">
        <v>43735</v>
      </c>
      <c r="M41" t="s">
        <v>229</v>
      </c>
      <c r="N41" t="s">
        <v>230</v>
      </c>
      <c r="R41" t="s">
        <v>231</v>
      </c>
      <c r="S41" t="b">
        <v>0</v>
      </c>
      <c r="T41" s="1">
        <v>45601</v>
      </c>
      <c r="U41" s="2">
        <f>HYPERLINK("https://sbirkapp.gov.cz/detail/SPPZUKIVYE4W5WKQ", "https://sbirkapp.gov.cz/detail/SPPZUKIVYE4W5WKQ")</f>
        <v>0</v>
      </c>
      <c r="V41" t="s">
        <v>232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233</v>
      </c>
      <c r="F42" t="s">
        <v>43</v>
      </c>
      <c r="G42" t="s">
        <v>234</v>
      </c>
      <c r="H42" s="1">
        <v>45462</v>
      </c>
      <c r="I42" s="1">
        <v>45464.41964391738</v>
      </c>
      <c r="J42" t="s">
        <v>235</v>
      </c>
      <c r="K42" t="s">
        <v>31</v>
      </c>
      <c r="M42" t="s">
        <v>236</v>
      </c>
      <c r="N42" t="s">
        <v>237</v>
      </c>
      <c r="P42" t="s">
        <v>238</v>
      </c>
      <c r="S42" t="b">
        <v>1</v>
      </c>
      <c r="U42" s="2">
        <f>HYPERLINK("https://sbirkapp.gov.cz/detail/SPPAFTRA7XQVUF5M", "https://sbirkapp.gov.cz/detail/SPPAFTRA7XQVUF5M")</f>
        <v>0</v>
      </c>
      <c r="V42" t="s">
        <v>239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240</v>
      </c>
      <c r="F43" t="s">
        <v>43</v>
      </c>
      <c r="G43" t="s">
        <v>241</v>
      </c>
      <c r="H43" s="1">
        <v>39657</v>
      </c>
      <c r="I43" s="1">
        <v>45464.31710589826</v>
      </c>
      <c r="J43" t="s">
        <v>178</v>
      </c>
      <c r="K43" t="s">
        <v>84</v>
      </c>
      <c r="L43" s="1">
        <v>39660</v>
      </c>
      <c r="M43" t="s">
        <v>242</v>
      </c>
      <c r="N43" t="s">
        <v>243</v>
      </c>
      <c r="R43" t="s">
        <v>244</v>
      </c>
      <c r="S43" t="b">
        <v>0</v>
      </c>
      <c r="T43" s="1">
        <v>45658</v>
      </c>
      <c r="U43" s="2">
        <f>HYPERLINK("https://sbirkapp.gov.cz/detail/SPPF7DL77LUEYX2C", "https://sbirkapp.gov.cz/detail/SPPF7DL77LUEYX2C")</f>
        <v>0</v>
      </c>
      <c r="V43" t="s">
        <v>245</v>
      </c>
      <c r="W43">
        <v>2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246</v>
      </c>
      <c r="F44" t="s">
        <v>43</v>
      </c>
      <c r="G44" t="s">
        <v>247</v>
      </c>
      <c r="H44" s="1">
        <v>45266</v>
      </c>
      <c r="I44" s="1">
        <v>45267.5673835503</v>
      </c>
      <c r="J44" t="s">
        <v>248</v>
      </c>
      <c r="K44" t="s">
        <v>31</v>
      </c>
      <c r="M44" t="s">
        <v>249</v>
      </c>
      <c r="N44" t="s">
        <v>250</v>
      </c>
      <c r="S44" t="b">
        <v>1</v>
      </c>
      <c r="U44" s="2">
        <f>HYPERLINK("https://sbirkapp.gov.cz/detail/SPPP7DAZYPN2X2K6", "https://sbirkapp.gov.cz/detail/SPPP7DAZYPN2X2K6")</f>
        <v>0</v>
      </c>
      <c r="V44" t="s">
        <v>251</v>
      </c>
      <c r="W44">
        <v>2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252</v>
      </c>
      <c r="F45" t="s">
        <v>43</v>
      </c>
      <c r="G45" t="s">
        <v>253</v>
      </c>
      <c r="H45" s="1">
        <v>45266</v>
      </c>
      <c r="I45" s="1">
        <v>45267.56735080289</v>
      </c>
      <c r="J45" t="s">
        <v>248</v>
      </c>
      <c r="K45" t="s">
        <v>31</v>
      </c>
      <c r="M45" t="s">
        <v>254</v>
      </c>
      <c r="N45" t="s">
        <v>255</v>
      </c>
      <c r="S45" t="b">
        <v>1</v>
      </c>
      <c r="U45" s="2">
        <f>HYPERLINK("https://sbirkapp.gov.cz/detail/SPPEUBADCNNF4CLM", "https://sbirkapp.gov.cz/detail/SPPEUBADCNNF4CLM")</f>
        <v>0</v>
      </c>
      <c r="V45" t="s">
        <v>256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257</v>
      </c>
      <c r="F46" t="s">
        <v>43</v>
      </c>
      <c r="G46" t="s">
        <v>216</v>
      </c>
      <c r="H46" s="1">
        <v>45266</v>
      </c>
      <c r="I46" s="1">
        <v>45267.56731787005</v>
      </c>
      <c r="J46" t="s">
        <v>248</v>
      </c>
      <c r="K46" t="s">
        <v>31</v>
      </c>
      <c r="M46" t="s">
        <v>218</v>
      </c>
      <c r="N46" t="s">
        <v>219</v>
      </c>
      <c r="P46" t="s">
        <v>258</v>
      </c>
      <c r="S46" t="b">
        <v>1</v>
      </c>
      <c r="U46" s="2">
        <f>HYPERLINK("https://sbirkapp.gov.cz/detail/SPPCUAKPTAC6N642", "https://sbirkapp.gov.cz/detail/SPPCUAKPTAC6N642")</f>
        <v>0</v>
      </c>
      <c r="V46" t="s">
        <v>259</v>
      </c>
      <c r="W46">
        <v>2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260</v>
      </c>
      <c r="F47" t="s">
        <v>43</v>
      </c>
      <c r="G47" t="s">
        <v>261</v>
      </c>
      <c r="H47" s="1">
        <v>45098</v>
      </c>
      <c r="I47" s="1">
        <v>45110.5745634292</v>
      </c>
      <c r="J47" t="s">
        <v>262</v>
      </c>
      <c r="K47" t="s">
        <v>31</v>
      </c>
      <c r="M47" t="s">
        <v>263</v>
      </c>
      <c r="N47" t="s">
        <v>264</v>
      </c>
      <c r="S47" t="b">
        <v>1</v>
      </c>
      <c r="U47" s="2">
        <f>HYPERLINK("https://sbirkapp.gov.cz/detail/SPPFPHGDWYMZBKDI", "https://sbirkapp.gov.cz/detail/SPPFPHGDWYMZBKDI")</f>
        <v>0</v>
      </c>
      <c r="V47" t="s">
        <v>265</v>
      </c>
      <c r="W4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2026-07-15T03:36:20Z</dcterms:created>
  <dcterms:modified xsi:type="dcterms:W3CDTF">2026-07-15T03:36:20Z</dcterms:modified>
</cp:coreProperties>
</file>